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5190" activeTab="0"/>
  </bookViews>
  <sheets>
    <sheet name="1010 2015" sheetId="1" r:id="rId1"/>
  </sheets>
  <definedNames>
    <definedName name="_xlnm._FilterDatabase" localSheetId="0" hidden="1">'1010 2015'!$A$1:$N$82</definedName>
    <definedName name="_xlnm.Print_Titles" localSheetId="0">'1010 2015'!$1:$1</definedName>
  </definedNames>
  <calcPr fullCalcOnLoad="1"/>
</workbook>
</file>

<file path=xl/sharedStrings.xml><?xml version="1.0" encoding="utf-8"?>
<sst xmlns="http://schemas.openxmlformats.org/spreadsheetml/2006/main" count="326" uniqueCount="190">
  <si>
    <t>TITOLO</t>
  </si>
  <si>
    <t>CODICE</t>
  </si>
  <si>
    <t>PROV.</t>
  </si>
  <si>
    <t>IMPORTO FINANZIAMENTO Euro</t>
  </si>
  <si>
    <t>LOTTO</t>
  </si>
  <si>
    <t>SOGGETTO ATTUATORE</t>
  </si>
  <si>
    <t>IMPORTO FINANZIAMENTO ORIGINALE IN EURO</t>
  </si>
  <si>
    <t>IMPORTO MODIFICATO SI/NO</t>
  </si>
  <si>
    <t>Servizio Tecnico Bacini Afflluenti del Po</t>
  </si>
  <si>
    <t>Totale importo finanziamento</t>
  </si>
  <si>
    <t>BO</t>
  </si>
  <si>
    <t>Servizio Tecnico Bacino Reno</t>
  </si>
  <si>
    <t>RN</t>
  </si>
  <si>
    <t>Servizio Tecnico Bacino Romagna</t>
  </si>
  <si>
    <t>PR</t>
  </si>
  <si>
    <t>MO</t>
  </si>
  <si>
    <t>PC</t>
  </si>
  <si>
    <t>FC</t>
  </si>
  <si>
    <t>IMPORTO FINANZIAMENTO Euro Del. G. 736/2015</t>
  </si>
  <si>
    <t xml:space="preserve">PROVVEDIMENTO INTEGRAZIONE </t>
  </si>
  <si>
    <t>RE</t>
  </si>
  <si>
    <t>Lavori di consolidamento spondale e regolarizzazione dell’alveo del T. Ongina e di consolidamento del soprastante versante in frana, sulla sommità del quale è ubicato parte dell’abitato di Castelnuovo Fogliani</t>
  </si>
  <si>
    <t>PI15025</t>
  </si>
  <si>
    <t>PI15002</t>
  </si>
  <si>
    <t>PI15003</t>
  </si>
  <si>
    <t>PI15004</t>
  </si>
  <si>
    <t>Intervento per rischi connessi a movimento franoso che minaccia la totale ostruzione del torr. Ghiara a monte del centro abitato di Salsomaggiore</t>
  </si>
  <si>
    <t>Lavori urgenti per la sistemazione idraulica della confluenza del Rio di Graiana nel T. Parma mediante la realizzazione di difese spondali in località Ponte Romano</t>
  </si>
  <si>
    <t>PI15005</t>
  </si>
  <si>
    <t>PI15006</t>
  </si>
  <si>
    <t>Adeguamento tecnologico della rete idro-pluviometrica regionale</t>
  </si>
  <si>
    <t xml:space="preserve">Installazione di n. 2 pluviometri nel torrente Baganza, ricadenti nel territorio comunale di Calestano e Berceto </t>
  </si>
  <si>
    <t>PI15027</t>
  </si>
  <si>
    <t>PI15007</t>
  </si>
  <si>
    <t>PI15008</t>
  </si>
  <si>
    <t xml:space="preserve">Lavori urgenti per il disgaggio di massi che incombono sulla via Brigate Partigiani nel centro capoluogo comunale di Tizzano Val Parma </t>
  </si>
  <si>
    <t>Lavori urgenti per un primo intervento di consolidamento e messa in sicurezza degli abitati di Cà Lita e Corciolano</t>
  </si>
  <si>
    <t xml:space="preserve">Lavori urgenti di consolidamento abitato in località Frascanera </t>
  </si>
  <si>
    <t>PI15009</t>
  </si>
  <si>
    <t>PI15010</t>
  </si>
  <si>
    <t>PI15011</t>
  </si>
  <si>
    <t>PI15012</t>
  </si>
  <si>
    <t>PI15013</t>
  </si>
  <si>
    <t>Lavori di somma urgenza per il ripristino della funzionalità idraulica del reticolo idrografico minore (intervento già eseguito)</t>
  </si>
  <si>
    <t>Lavori di somma urgenza di rimozione materiali fluitati e depositi alluvionali nel torrente Tresinaro (intervento già eseguito)</t>
  </si>
  <si>
    <t>Intervento di messa in sicurezza opere idrauliche e infrastrutture sul Rio Pennarelle in località Muraglione</t>
  </si>
  <si>
    <t>Intervento di messa in sicurezza della frana che interessa l'abitato di Borgonovo</t>
  </si>
  <si>
    <t>PI15014</t>
  </si>
  <si>
    <t>PI15015</t>
  </si>
  <si>
    <t>PI15016</t>
  </si>
  <si>
    <t>PI15017</t>
  </si>
  <si>
    <t>PI15001</t>
  </si>
  <si>
    <t>Intervento per il ripristino e messa in sicurezza di opere idrauliche e infrastrutture sul rio Premande in località Fornace Manolini</t>
  </si>
  <si>
    <t>Lavori di somma urgenza per la rimozione degli alberi divelti dalla neve che ostruiscono l’alveo del torrente Nizzola e del torrente Grizzaga (intervento già eseguito)</t>
  </si>
  <si>
    <t>Lavori di somma urgenza per la rimozione degli alberi divelti dalla neve che ostruiscono l’alveo del torrente Fossa (intervento già eseguito)</t>
  </si>
  <si>
    <t>Lavori urgenti di consolidamento dell'abitato di Boccasuolo, nella località Fosso Balzone</t>
  </si>
  <si>
    <t>Intervento di consolidamento e messa in sicurezza in località Montemolino nel comune capoluogo</t>
  </si>
  <si>
    <t>PI15018</t>
  </si>
  <si>
    <t>PI15019</t>
  </si>
  <si>
    <t>PI15020</t>
  </si>
  <si>
    <t>PI15021</t>
  </si>
  <si>
    <t>PI15022</t>
  </si>
  <si>
    <t>PI15023</t>
  </si>
  <si>
    <t>Lavori urgenti per il consolidamento dell'abitato Sant' Andrea Pelago in località a monte di Fontanaboria in comune di Pievepelago</t>
  </si>
  <si>
    <t>Lavori urgenti per mitigazione frana in località Merizzana</t>
  </si>
  <si>
    <t>Lavori urgenti di manutenzione straordinaria tratti di II categoria e non classificati del torrente Gaiana, con ripresa, per un tratto, della quota di sommità arginale</t>
  </si>
  <si>
    <t>PI15024</t>
  </si>
  <si>
    <t>PI15026</t>
  </si>
  <si>
    <t>Interventi di consolidamento del versante in località Mulazzano – Via del Gelso</t>
  </si>
  <si>
    <t>Intervento di urgenza per integrazione lavori di messa in sicurezza relativo all’accumulo detritico e opere di contenimento Fosso Campone</t>
  </si>
  <si>
    <t>IMPORTO FINANZIAMENTO Euro Lavori somma urgenza D.P.R. 207/2010, Artt.175 e 176</t>
  </si>
  <si>
    <t>PI15028</t>
  </si>
  <si>
    <t>FELINO (PR) - RIO SANT'ILARIO - Lavori di Somma urgenza per il mantenimento dell'officiosità idraulica del Rio di S. Ilario, in località S.Ilario Baganza nel comune di Felino (PR)</t>
  </si>
  <si>
    <t>PI15029</t>
  </si>
  <si>
    <t>ARGENTA (FE) - TORRENTE IDICE - Lavori di pronto intervento per la pulizia delle luci della Chiavica di sbocco in Reno sul torrente Idice, in comune di Argenta (FE)</t>
  </si>
  <si>
    <t>FE</t>
  </si>
  <si>
    <t>Servzio Tecnico Bacino Reno</t>
  </si>
  <si>
    <t>PI15030</t>
  </si>
  <si>
    <t>FERRARA (FE) - CANALE PO DI VOLANO-QUARANTOLI-BURANA - Lavori di Somma urgenza per la chiusura delle infiltrazioni dell'argine destro del Diversivo della risvolta di Cona nel Po di Volano, in località Contrapò del comune di Ferrara (FE)</t>
  </si>
  <si>
    <t>Servizio Tecnico Baicno Po di Volano e Costa</t>
  </si>
  <si>
    <t>PI15031</t>
  </si>
  <si>
    <t>CESENATICO (FC) - TORRENTE PISCIATELLO - Lavori urgenti per la ripresa della frana arginale in sponda sinistra del torrente Pisciatello in loclità Capannaguzzo del Comune di Cesenatico (FC)</t>
  </si>
  <si>
    <t>Servizio Tecnico di Bacino Romagna</t>
  </si>
  <si>
    <t>PI15032</t>
  </si>
  <si>
    <t>SAVIGNANO SUL PANARO (MO) - FIUME PANARO - Lavori di somma urgenza per il taglio dei pioppi pericolanti in destra idrografica del fiume Panaro avalle del Ponte Muratori in comune di Savignano sul Panaro (MO)</t>
  </si>
  <si>
    <t>PI15033</t>
  </si>
  <si>
    <t>BARICELLA (BO) - CANALE DI SAVENA - Lavori di somma urgenza Comune di Baricella (BO), canale Savena Abbandonato - Intervento urgente per lo smelmamento e la rimozione di materiale legnoso dagli impianti idraulici in località Gandazzolo.</t>
  </si>
  <si>
    <t>PI15034</t>
  </si>
  <si>
    <t>CESENA (FC) - RIO DI CASALECCHIO - Lavori urgenti per migliorare l'ufficiosità idraulica dell'alveo del torrente Casalecchio in loc. Torre del Moro del comune di Cesena (FC).</t>
  </si>
  <si>
    <t>Servizio Tecnico di Bacino Romagna sede di RA</t>
  </si>
  <si>
    <t>PI15035</t>
  </si>
  <si>
    <t>PONTENURE (PC) - TORRENTE NURE - Lavori di somma urgenza per la riduzione del rischio idraulico di esondazione del torrente Nure, nelle zone a ridosso della via Emilia parmense, nel Comune di Pontenure.</t>
  </si>
  <si>
    <t>PI15036</t>
  </si>
  <si>
    <t>SAN GIORGIO PIACENTINO (PC) - TORRENTE NURE - Lavori di somma urgenza per la riduzione del rischio idraulico di esondazione del torrente Nure, a danno degli abitati di Bissolo e S. Agata nel Comune di San Giorgio.</t>
  </si>
  <si>
    <t>PI15037</t>
  </si>
  <si>
    <t>PODENZANO (PC) - TORRENTE NURE - Lavori di somma urgenza per il ripristino di difesa spondale sul torrente Nure a seguito di erosione della sponda sinistra idraulica, con esondazione ed allagamento delle aree limitrofe ed abitazioni esistenti nel Comune di Podenzano.</t>
  </si>
  <si>
    <t>PI15038</t>
  </si>
  <si>
    <t>VIGOLZONE (PC) - PONTE DELL'OLIO (PC) - TORRENTE NURE - Lavori di somma urgenza per il ripristino di difesa spondale sul torrente Nure a seguito di erosione della sponda sinistra idraulica, con esondazione ed allagamento delle aree limitrofe ed abitazioni esistenti nelle località Il Follo e La Monta in Comune di Vigolzone e ripristino erosione sponda destra con asportazione dell'opera di difesa a protezione della strada prov.le in località Carmiano in Comune di Ponte dell'Olio (PC).</t>
  </si>
  <si>
    <t>PI15039</t>
  </si>
  <si>
    <t>BETTOLA (PC) - TORRENTE NURE - Lavori di somma urgenza per la riduzione del rischio idraulico di esondazione del torrente Nure, a danno dell'abitato di Molino Camia, nel Comune di Bettola e di erosione a Bettola capoluogo (PC).</t>
  </si>
  <si>
    <t>PI15040</t>
  </si>
  <si>
    <t>BETTOLA (PC) - TORRENTE NURE - Lavori di somma urgenza per la riduzione del rischio idraulico di erosione della sponda destra del torrente Nure, in prossimità di fabbricati produttivi, in località Recesio nel Comune di Bettola (PC).</t>
  </si>
  <si>
    <t>PI15041</t>
  </si>
  <si>
    <t>FARINI (PC) - TORRENTE NURE - Lavori di somma urgenza per la riduzione del rischio idraulico di erosione ed esondazione del torrente Nure nell'abitato di Farini capoluogo (PC).</t>
  </si>
  <si>
    <t>PI15042</t>
  </si>
  <si>
    <t>FARINI (PC) - FERRIERE (PC) - TORRENTE NURE - Lavori di somma urgenza per il ripristino di briglie esistenti, sul torrente Nure, in località Travata e Ferriere, Sassi Neri di Farini e ponte di Crocelobbia di Farini.</t>
  </si>
  <si>
    <t>PI15043</t>
  </si>
  <si>
    <t>FERRIERE (PC) - TORRENTE GRONDANA - Lavori di somma urgenza per la riduzione del rischio idraulico di erosione della sponda sinistra del torrente Grondana del Comune di Ferriere (PC).</t>
  </si>
  <si>
    <t>PI15044</t>
  </si>
  <si>
    <t>COLI (PC) - FIUME TREBBIA - Lavori di somma urgenza per il ripristino ed il recupero di Opere idrauliche danneggiate, sul fiume Trebbia, in località Perino nel Comune di Coli (PC).</t>
  </si>
  <si>
    <t>PI15045</t>
  </si>
  <si>
    <t>COLI (PC) - BETTOLA (PC) - TORRENTE PERINO - Lavori di somma urgenza per il sostegno e la difesa della sponda sinistra del torrente Perino, lungo la s.c. per Villanova nei Comuni di Bettola e Coli (PC).</t>
  </si>
  <si>
    <t>PI15046</t>
  </si>
  <si>
    <t>OTTONE (PC) - CORTE BRUGNATELLA (PC) - FIUME TREBBIA - RIO GRAMIZZOLA - T. CORDAREZZA - Lavori di somma urgenza per il ripristino dell'officiosità idraulica sul Rio Gramizzola e sul fiume Trebbia in Comune di Ottone (PC) e sul torrente Cordarezza e sul fiume Trebbia in Comune di Corte Brugnatella (PC).</t>
  </si>
  <si>
    <t>PI15047</t>
  </si>
  <si>
    <t>OTTONE (PC) - RIO VENTRA - Lavori di somma urgenza per il ripristino della difesa in sponda destra del Rio Ventra e sul fiume Trebbia in Comune di Ottone (PC).</t>
  </si>
  <si>
    <t>PI15048</t>
  </si>
  <si>
    <t>OTTONE (PC) - RIO OTTONE - RIO SGAMBARA' - Lavori di somma urgenza per il ripristino delle difese spondali sul Rio Ottone e sul Rio Sgambarà e di ripristino della viabilità per le frazioni isolate di Ottone Soprano, Semensi e Monfaggiano, nel Comune di Ottone (PC).</t>
  </si>
  <si>
    <t>PI15049</t>
  </si>
  <si>
    <t>FARINI (PC) - TRAVO (PC) - FIUME TREBBIA - T. NURE - Lavori di somma urgenza "Farini e altri - Travo e altri - rilievi topografici di tratti significativi del torrente Nure e del fiume Trebbia in località varie nelle omonime vallate" a seguito degli eventi alluvionati del 13 e 14 settembre 2015.</t>
  </si>
  <si>
    <t>PI15050</t>
  </si>
  <si>
    <t>RAVENNA (RA) - FIUME MONTONE - Lavori urgenti per il ripristino della stabilità del corpo arginale a causa scavernamenti dovuti a presenza di tane di roditori nel fiume Montone, in località Ragone, del comune di Ravenna (RA).</t>
  </si>
  <si>
    <t>RA</t>
  </si>
  <si>
    <t>PI15051</t>
  </si>
  <si>
    <t>BUDRIO (BO) - MOLINELLA (BO) - MEDICINA (BO) - CONSELICE (RA) - ARGENTA (FE) - TORRENTE IDICE - T.GAIANA - T. QUADERNA - T. SILLARO - Lavori urgenti per la sistemazione di corpi arginali dei torrenti Idice, Gaiana, Quaderna e Sillaro danneggiati da tane di animali selvatici nei comuni di Budrio, Molinella, Medicina (BO), Conselice (RA) e Argenta (FE)</t>
  </si>
  <si>
    <t>BO - RA - FE</t>
  </si>
  <si>
    <t>Servizio Tecnico di Bacino Reno</t>
  </si>
  <si>
    <t>PI15052</t>
  </si>
  <si>
    <t>BEDONIA (PR) - TORRENTE CENO - Lavori di Somma Urgenza per il ripristino delle difese spondali a protezione della viabilità pubblica e delle abitazioni civili dalla località Ponteceno ad Anzola nel torrente Ceno in comune di Bedonia (PR)</t>
  </si>
  <si>
    <t>PI15053</t>
  </si>
  <si>
    <t>VARSI (PR) - TORRENTE CENO - Lavori di Somma Urgenza per il ripristino della viabilità sulla strada per Gerra-Cella e delle difese in sponda destra nel torrente Ceno nel comune di Varsi (PR)</t>
  </si>
  <si>
    <t>PI15054</t>
  </si>
  <si>
    <t>PI15055</t>
  </si>
  <si>
    <t>PI15056</t>
  </si>
  <si>
    <t>PI15057</t>
  </si>
  <si>
    <t>BETTOLA (PC) - TORRENTE NURE - Art. 176 D.P.R. 5 ottobre 2010, n. 207 - PI15054 - Lavori di somma urgenza per la riduzione del rischio idraulico di erosione della sponda destra del torrente Nure, in località Spongiola, nel comune di Bettola (PC).</t>
  </si>
  <si>
    <t>BETTOLA (PC) - TORRENTE NURE - Art. 176 D.P.R. 5 ottobre 2010, n. 207 - PI15055 - Lavori di somma urgenza per la riduzione del rischio idraulico di esondazione ed erosione del torrente Nure a danno dell'abitato Bussini, nel comune di Bettola (PC).</t>
  </si>
  <si>
    <t>FARINI (PC) - FERRIERE (PC) - TORRENTE LARDANA - Art. 176 D.P.R. 5 ottobre 2010, n. 207 - PI15056 - Interventi di somma urgenza per la riduzione del rischio idraulico di esondazione dei torrenti Lardana e Lavaiana  a danno di abitati, infrastrutture e strade in località varie nei comuni di Farini e Ferriere (PC).</t>
  </si>
  <si>
    <t>FARINI (PC) - RIO ROSSANA - Art. 176 D.P.R. 5 ottobre 2010, n. 207 - PI15058 - Interventi urgenti per il ripristino ed integrazione delle difese spondali lungo il T.Nure a monte del ponte della S.P. 654 di Val di Nure e delle opere idrauliche sui Rii Rossana nel Comune di Farini (PC).</t>
  </si>
  <si>
    <t>PI15058</t>
  </si>
  <si>
    <t>PI15059</t>
  </si>
  <si>
    <t>PI15060</t>
  </si>
  <si>
    <t>CESENA (FC) - FIUME SAVIO - Lavori urgenti per movimento franoso in località Montevecchio in Comune di Cesena (FC)</t>
  </si>
  <si>
    <t>MONTIANO (FC) - FIUME SAVIO - Lavori urgenti per il ripristino della strada comunale denominata "via Merlara" in Comune di Montiano (FC)</t>
  </si>
  <si>
    <t>PI15061</t>
  </si>
  <si>
    <t>ANZOLA DELL'EMILIA (BO) - SAN GIOVANNI IN PERSICETO (BO) - TORRENTE SAMOGGIA (RENO) - Lavori di Somma urgenza per il ripristino del corpo arginale in località S.Maria in strada nei comuni di San Giovanni in Persiceto e Anzola dell'Emilia (BO)</t>
  </si>
  <si>
    <t>PI15062</t>
  </si>
  <si>
    <t>PI15063</t>
  </si>
  <si>
    <t>LUGO (RA) - FIUME SANTERNO - Lavori  di somma urgenza per il ripristino dell'officiosità idraulica del tratto del torrente Santerno a monte e a valle di Santa Maria in Fabriago in comune di Lugo (RA).</t>
  </si>
  <si>
    <t>LUGO (RA) - FIUME SANTERNO - Lavori  di somma urgenza per il ripristino del corpo arginale sinistro del torrente Santerno in località Santa Maria in Fabriago in comune di Lugo (RA).</t>
  </si>
  <si>
    <t>PI15064</t>
  </si>
  <si>
    <t>PI15065</t>
  </si>
  <si>
    <t>PI15066</t>
  </si>
  <si>
    <t>PI15067</t>
  </si>
  <si>
    <t>PI15068</t>
  </si>
  <si>
    <t>SENZA DELIBERA</t>
  </si>
  <si>
    <t>METRI CUBI DA ESTRARRE Del.G. 2290/2015</t>
  </si>
  <si>
    <t>IMPORTO FINANZIAMENTO Del.G. 2290/2015</t>
  </si>
  <si>
    <t>METRI CUBI DA ESTRARRE Del.G. 716/2012</t>
  </si>
  <si>
    <t>METRI CUBI DA ESTRARRE</t>
  </si>
  <si>
    <t>ESCAVAZIONI A COMPENSAZIONE</t>
  </si>
  <si>
    <t>PI11075</t>
  </si>
  <si>
    <t xml:space="preserve">FARINI (PC) - TORRENTE LARDANA - Lavori di pronto intervento per la regimazione idraulica, mediante escavazione di materiale litoide, del torrente Lardana in località Le Moline. </t>
  </si>
  <si>
    <t>L115005</t>
  </si>
  <si>
    <t xml:space="preserve">BETTOLA (PC) - TORRENTE NURE - Lavori di pronto intervento per la regimazione idraulica del torrente Nure mediante escavazione di materiale litoide nel capoluogo di Bettola. </t>
  </si>
  <si>
    <t>L115006</t>
  </si>
  <si>
    <t>L115003</t>
  </si>
  <si>
    <t>AGAZZANO (PC) - TORRENTE LURETTA - Interventi urgenti ed indifferibili di regimazione idraulica del torrente Luretta.</t>
  </si>
  <si>
    <t>L115002</t>
  </si>
  <si>
    <t>NIBBIANO (PC) - TORRENTE TIDONE - Interventi urgenti ed indifferibili di regimazione idraulica del torrente Tidone.</t>
  </si>
  <si>
    <t>L115001</t>
  </si>
  <si>
    <t xml:space="preserve">PECORARA (PC) - TORRENTE TIDONCELLO - Interventi urgenti ed indifferibili di regimazione idraulica del torrente Tidoncello. </t>
  </si>
  <si>
    <t xml:space="preserve">FORNOVO DI TARO (PR) - TORRENTE SPORZANA - Lavori di somma urgenza mediante estrazione di materiale litoide per il ripristino della sezione di deflusso del torr. Sporzana in corrispondenza dei ponti sulla SS 62 della Cisa e Ferroviario in loc.. La Salita a fronte dell'abitato di La Salita. </t>
  </si>
  <si>
    <t>PI11102</t>
  </si>
  <si>
    <t>FORNOVO DI TARO (PR) - TORRENTE TARODINE - Lavori di pronto intervento mediante escavazione di materiale litoide, per il ripristino della sezione di deflusso del torr. Tarodine in corrispondenza dell’attraversamento del capoluogo.</t>
  </si>
  <si>
    <t>PI14003</t>
  </si>
  <si>
    <t>SALA BAGANZA (PR) - TORRENTE BAGANZA - Lavori di pronto intervento, mediante escavazione di materiale litoide nel torrente Baganza, per la sistemazione morfologica ed il ripristino di difese spondali a protezione delle infrastrutture pubbliche di interesse comunale in località Limido – San Vitale</t>
  </si>
  <si>
    <t>PI14004</t>
  </si>
  <si>
    <t>LANGHIRANO (PR) - TORRENTE PARMA - Lavori di pronto intervento, mediante escavazione di materiale litoide nel torrente Parma, per il ripristino di difese spondali distrutte a protezione delle infrastrutture pubbliche di interesse comprensoriale in loc. Berzola.</t>
  </si>
  <si>
    <t>Lavori urgenti di indagine e monitoraggio e sistemazione versanti finalizzati alla messa in sicurezza dell'abitato di Gavazzo. 
Importo complessivo di € 70.000,00 di cui € 10.053,41 nel 2016</t>
  </si>
  <si>
    <t>Intervento di risagomatura e riparazione erosione spondale del T. Tresinaro in corrispondenza del capoluogo
Importo complessivo di € 40.000,00 di cui € 12.046,39 nel 2016</t>
  </si>
  <si>
    <t>Consolidamento di versante in località San Romano Alta
Importo complessivo di € 140.000,00 di cui € 10.152,32 nel 2016</t>
  </si>
  <si>
    <t>Consolidamento di versante in Via Circonvallazione
Importo complessivo di € 80.000,00 di cui € 8.835,00 nel 2016</t>
  </si>
  <si>
    <t>Interventi di consolidamento per la mitigazione del rischio da frana in località Soanne.
Importo complessivo di € 400.000,00 di cui € 360.000,00 nel 2016</t>
  </si>
  <si>
    <t>FARINI (PC) - TORRENTE NURE - Art. 176 D.P.R. 5 ottobre 2010, n. 207 - PI15057 - Interventi urgenti per il ripristino, integrazione e consolidamento delle difese spondali lungo il T.Nure a valle del ponte della S.P. 654 di Val di Nure in Comune di Farini (PC).
Importo complessivo di € 700.000,00 di cui € 150.000,00 nel 2016</t>
  </si>
  <si>
    <t>VIANO (RE) - RIO FAGGIANO - Lavori di pronto intervento per il ripristino della scarpata sinistra del rio Faggiano e la messa in sicurezza della viabilità principale e relative infrastrutture in località Campovolo in comune di Viano (Re). Intervento spostato nella programmazione 2016</t>
  </si>
  <si>
    <t>SERRAMAZZONI (MO) - FOSSA SPEZZANO - Lavori di pronto intervento per la sistemazione del movimento franoso interessante la strada comunale Mulino della Rocca e l'alveo Fossa in comune di Serramazzoni (MO). Intervento spostato nella programmazione 2016</t>
  </si>
  <si>
    <t>FANANO (MO) - FIUME PANARO - Lavori di urgenza per il ripristino della percorribilità in sicurezza del tratto stradale ad intersezione tra strada comunale Via della Sega e Via per Ospite in Comune di Fanano (MO). Intervento spostato nella programmazione 2016</t>
  </si>
  <si>
    <t>BAISO (RE) - FIUME SECCHIA - Interventi di messa in sicurezza movimento franoso lungo la strada comunale n. 02 San Romano in loc. Casale del comune di Baiso (RE). Intervento spostato nella programmazione 2016</t>
  </si>
  <si>
    <t>ALSENO (PC) - TORRENTE ONGINA - Lavori di consolidamento spondale e regolaizzazione dell'alveo del torrente Ongina e di consolidamento del soprastante versante frana, sulla sommità del quale è ubicato parte dell'abitato di Castelnuovo Fogliani del Comune di Alseno (PC). Intervento spostato nella programmazione 2016</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</si>
</sst>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Red]\-#,##0.0"/>
    <numFmt numFmtId="171" formatCode="#,##0.000;[Red]\-#,##0.000"/>
    <numFmt numFmtId="172" formatCode="#,##0.0"/>
    <numFmt numFmtId="173" formatCode="#,##0.000"/>
    <numFmt numFmtId="174" formatCode="#,##0.0000"/>
    <numFmt numFmtId="175" formatCode="#,##0.00000"/>
    <numFmt numFmtId="176" formatCode="#,##0.000000"/>
    <numFmt numFmtId="177" formatCode="#,##0.0000000"/>
    <numFmt numFmtId="178" formatCode="0.000"/>
    <numFmt numFmtId="179" formatCode="0.0"/>
    <numFmt numFmtId="180" formatCode="\800,000,00\ \7\9\7\30,000"/>
    <numFmt numFmtId="181" formatCode="0.00000"/>
    <numFmt numFmtId="182" formatCode="0.00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_-[$€-2]\ * #,##0.00_-;\-[$€-2]\ * #,##0.00_-;_-[$€-2]\ * &quot;-&quot;??_-"/>
    <numFmt numFmtId="188" formatCode="&quot;Attivo&quot;;&quot;Attivo&quot;;&quot;Inattivo&quot;"/>
  </numFmts>
  <fonts count="61">
    <font>
      <sz val="10"/>
      <name val="Arial"/>
      <family val="0"/>
    </font>
    <font>
      <b/>
      <sz val="10"/>
      <name val="Arial"/>
      <family val="0"/>
    </font>
    <font>
      <i/>
      <sz val="10"/>
      <name val="Arial"/>
      <family val="0"/>
    </font>
    <font>
      <b/>
      <i/>
      <sz val="10"/>
      <name val="Arial"/>
      <family val="0"/>
    </font>
    <font>
      <b/>
      <sz val="9"/>
      <name val="Arial"/>
      <family val="2"/>
    </font>
    <font>
      <b/>
      <sz val="7"/>
      <name val="Arial"/>
      <family val="2"/>
    </font>
    <font>
      <b/>
      <sz val="7"/>
      <color indexed="12"/>
      <name val="Arial"/>
      <family val="2"/>
    </font>
    <font>
      <sz val="10"/>
      <color indexed="12"/>
      <name val="Arial"/>
      <family val="2"/>
    </font>
    <font>
      <b/>
      <sz val="10"/>
      <color indexed="17"/>
      <name val="Arial"/>
      <family val="2"/>
    </font>
    <font>
      <b/>
      <sz val="8"/>
      <color indexed="17"/>
      <name val="Arial"/>
      <family val="2"/>
    </font>
    <font>
      <b/>
      <sz val="7"/>
      <color indexed="62"/>
      <name val="Arial"/>
      <family val="2"/>
    </font>
    <font>
      <b/>
      <sz val="10"/>
      <color indexed="18"/>
      <name val="Arial"/>
      <family val="2"/>
    </font>
    <font>
      <u val="single"/>
      <sz val="8.5"/>
      <color indexed="12"/>
      <name val="Arial"/>
      <family val="2"/>
    </font>
    <font>
      <u val="single"/>
      <sz val="8.5"/>
      <color indexed="36"/>
      <name val="Arial"/>
      <family val="2"/>
    </font>
    <font>
      <b/>
      <sz val="12"/>
      <color indexed="12"/>
      <name val="Arial"/>
      <family val="2"/>
    </font>
    <font>
      <b/>
      <sz val="7"/>
      <color indexed="17"/>
      <name val="Arial"/>
      <family val="2"/>
    </font>
    <font>
      <b/>
      <sz val="9"/>
      <color indexed="17"/>
      <name val="Arial"/>
      <family val="2"/>
    </font>
    <font>
      <sz val="10"/>
      <color indexed="17"/>
      <name val="Arial"/>
      <family val="2"/>
    </font>
    <font>
      <b/>
      <sz val="10"/>
      <color indexed="61"/>
      <name val="Arial"/>
      <family val="2"/>
    </font>
    <font>
      <sz val="10"/>
      <name val="ArialMT"/>
      <family val="0"/>
    </font>
    <font>
      <b/>
      <sz val="7"/>
      <color indexed="10"/>
      <name val="Arial"/>
      <family val="2"/>
    </font>
    <font>
      <sz val="10"/>
      <color indexed="10"/>
      <name val="Arial"/>
      <family val="2"/>
    </font>
    <font>
      <b/>
      <sz val="7"/>
      <color indexed="16"/>
      <name val="Arial"/>
      <family val="2"/>
    </font>
    <font>
      <sz val="10"/>
      <color indexed="16"/>
      <name val="Arial"/>
      <family val="2"/>
    </font>
    <font>
      <b/>
      <sz val="10"/>
      <color indexed="16"/>
      <name val="Arial"/>
      <family val="2"/>
    </font>
    <font>
      <b/>
      <sz val="7"/>
      <color indexed="52"/>
      <name val="Arial"/>
      <family val="2"/>
    </font>
    <font>
      <sz val="10"/>
      <color indexed="52"/>
      <name val="Arial"/>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187" fontId="0" fillId="0" borderId="0" applyFont="0" applyFill="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7">
    <xf numFmtId="0" fontId="0" fillId="0" borderId="0" xfId="0"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justify" vertical="top" wrapText="1"/>
    </xf>
    <xf numFmtId="49" fontId="0" fillId="0" borderId="0" xfId="0" applyNumberFormat="1" applyAlignment="1">
      <alignment horizontal="center" vertical="top" wrapText="1"/>
    </xf>
    <xf numFmtId="0" fontId="4" fillId="0" borderId="0" xfId="0" applyFont="1" applyAlignment="1">
      <alignment horizontal="center" vertical="center" wrapText="1"/>
    </xf>
    <xf numFmtId="4" fontId="7" fillId="0" borderId="0" xfId="0" applyNumberFormat="1" applyFont="1" applyBorder="1" applyAlignment="1">
      <alignment horizontal="right" vertical="top" wrapText="1"/>
    </xf>
    <xf numFmtId="4" fontId="7" fillId="0" borderId="0" xfId="0" applyNumberFormat="1" applyFont="1" applyAlignment="1">
      <alignment horizontal="right" vertical="top" wrapText="1"/>
    </xf>
    <xf numFmtId="0" fontId="0" fillId="0" borderId="0" xfId="0" applyFont="1" applyAlignment="1">
      <alignment horizontal="center" vertical="top" wrapText="1"/>
    </xf>
    <xf numFmtId="0" fontId="8" fillId="0" borderId="10" xfId="0" applyFont="1" applyBorder="1" applyAlignment="1">
      <alignment horizontal="center" vertical="center" wrapText="1"/>
    </xf>
    <xf numFmtId="49" fontId="9" fillId="0" borderId="10" xfId="0" applyNumberFormat="1" applyFont="1" applyBorder="1" applyAlignment="1">
      <alignment horizontal="center" vertical="center" textRotation="90"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3" fontId="10"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8" fillId="0" borderId="0" xfId="0" applyFont="1" applyBorder="1" applyAlignment="1">
      <alignment horizontal="center" vertical="top" wrapText="1"/>
    </xf>
    <xf numFmtId="49" fontId="8" fillId="0" borderId="0" xfId="0" applyNumberFormat="1" applyFont="1" applyBorder="1" applyAlignment="1">
      <alignment horizontal="center" vertical="top" wrapText="1"/>
    </xf>
    <xf numFmtId="0" fontId="0" fillId="0" borderId="0" xfId="0" applyBorder="1" applyAlignment="1">
      <alignment horizontal="center" vertical="top" wrapText="1"/>
    </xf>
    <xf numFmtId="4" fontId="11" fillId="0" borderId="0" xfId="0" applyNumberFormat="1" applyFont="1" applyFill="1" applyBorder="1" applyAlignment="1">
      <alignment vertical="top" wrapText="1"/>
    </xf>
    <xf numFmtId="0" fontId="8" fillId="0" borderId="0" xfId="0" applyFont="1" applyBorder="1" applyAlignment="1">
      <alignment horizontal="center" vertical="center" wrapText="1"/>
    </xf>
    <xf numFmtId="49" fontId="9" fillId="0" borderId="0" xfId="0" applyNumberFormat="1" applyFont="1" applyBorder="1" applyAlignment="1">
      <alignment horizontal="center" vertical="center" textRotation="90" wrapText="1"/>
    </xf>
    <xf numFmtId="0" fontId="5" fillId="0" borderId="0" xfId="0" applyFont="1" applyBorder="1" applyAlignment="1">
      <alignment horizontal="center" vertical="center" wrapText="1"/>
    </xf>
    <xf numFmtId="3" fontId="10" fillId="0" borderId="0" xfId="0" applyNumberFormat="1" applyFont="1" applyBorder="1" applyAlignment="1">
      <alignment horizontal="center" vertical="center" wrapText="1"/>
    </xf>
    <xf numFmtId="0" fontId="14" fillId="0" borderId="0" xfId="0" applyFont="1" applyAlignment="1">
      <alignment horizontal="center" vertical="top" wrapText="1"/>
    </xf>
    <xf numFmtId="0" fontId="0" fillId="0" borderId="0" xfId="0" applyAlignment="1">
      <alignment horizontal="left" vertical="top" wrapText="1"/>
    </xf>
    <xf numFmtId="0" fontId="0" fillId="0" borderId="0" xfId="0" applyFill="1" applyAlignment="1">
      <alignment horizontal="center" vertical="top" wrapText="1"/>
    </xf>
    <xf numFmtId="0" fontId="0" fillId="0" borderId="0" xfId="0" applyFont="1" applyAlignment="1">
      <alignment horizontal="left" vertical="top" wrapText="1"/>
    </xf>
    <xf numFmtId="3" fontId="15" fillId="0" borderId="10" xfId="0" applyNumberFormat="1" applyFont="1" applyBorder="1" applyAlignment="1">
      <alignment horizontal="center" vertical="center" wrapText="1"/>
    </xf>
    <xf numFmtId="0" fontId="16" fillId="0" borderId="11" xfId="0" applyFont="1" applyBorder="1" applyAlignment="1">
      <alignment horizontal="center" vertical="center" wrapText="1"/>
    </xf>
    <xf numFmtId="187" fontId="17" fillId="0" borderId="0" xfId="44" applyFont="1" applyAlignment="1">
      <alignment vertical="top" wrapText="1"/>
    </xf>
    <xf numFmtId="0" fontId="17" fillId="0" borderId="0" xfId="0" applyFont="1" applyAlignment="1">
      <alignment horizontal="center" vertical="top" wrapText="1"/>
    </xf>
    <xf numFmtId="0" fontId="1" fillId="0" borderId="12" xfId="0" applyFont="1" applyBorder="1" applyAlignment="1">
      <alignment/>
    </xf>
    <xf numFmtId="0" fontId="0" fillId="0" borderId="12" xfId="0" applyBorder="1" applyAlignment="1">
      <alignment horizontal="center" vertical="top" wrapText="1"/>
    </xf>
    <xf numFmtId="4" fontId="1" fillId="0" borderId="12" xfId="0" applyNumberFormat="1" applyFont="1" applyFill="1" applyBorder="1" applyAlignment="1">
      <alignment vertical="top" wrapText="1"/>
    </xf>
    <xf numFmtId="187" fontId="18" fillId="0" borderId="12" xfId="0" applyNumberFormat="1" applyFont="1" applyBorder="1" applyAlignment="1">
      <alignment vertical="top" wrapText="1"/>
    </xf>
    <xf numFmtId="3" fontId="20" fillId="0" borderId="0" xfId="0" applyNumberFormat="1" applyFont="1" applyBorder="1" applyAlignment="1">
      <alignment horizontal="center" vertical="center" wrapText="1"/>
    </xf>
    <xf numFmtId="4" fontId="21" fillId="0" borderId="0" xfId="0" applyNumberFormat="1" applyFont="1" applyBorder="1" applyAlignment="1">
      <alignment horizontal="right" vertical="top" wrapText="1"/>
    </xf>
    <xf numFmtId="4" fontId="21" fillId="0" borderId="0" xfId="0" applyNumberFormat="1" applyFont="1" applyAlignment="1">
      <alignment horizontal="right" vertical="top" wrapText="1"/>
    </xf>
    <xf numFmtId="4" fontId="21" fillId="0" borderId="12" xfId="0" applyNumberFormat="1" applyFont="1" applyBorder="1" applyAlignment="1">
      <alignment horizontal="right" vertical="top" wrapText="1"/>
    </xf>
    <xf numFmtId="0" fontId="0" fillId="0" borderId="0" xfId="0" applyFont="1" applyAlignment="1">
      <alignment horizontal="left" vertical="top" wrapText="1"/>
    </xf>
    <xf numFmtId="0" fontId="0" fillId="0" borderId="0" xfId="0" applyNumberFormat="1" applyFont="1" applyAlignment="1">
      <alignment horizontal="left" vertical="top" wrapText="1"/>
    </xf>
    <xf numFmtId="3" fontId="22" fillId="0" borderId="10" xfId="0" applyNumberFormat="1" applyFont="1" applyBorder="1" applyAlignment="1">
      <alignment horizontal="center" vertical="center" wrapText="1"/>
    </xf>
    <xf numFmtId="3" fontId="22" fillId="0" borderId="0" xfId="0" applyNumberFormat="1" applyFont="1" applyBorder="1" applyAlignment="1">
      <alignment horizontal="center" vertical="center" wrapText="1"/>
    </xf>
    <xf numFmtId="4" fontId="24" fillId="0" borderId="0" xfId="0" applyNumberFormat="1" applyFont="1" applyFill="1" applyBorder="1" applyAlignment="1">
      <alignment vertical="top" wrapText="1"/>
    </xf>
    <xf numFmtId="4" fontId="24" fillId="0" borderId="12" xfId="0" applyNumberFormat="1" applyFont="1" applyFill="1" applyBorder="1" applyAlignment="1">
      <alignment vertical="top" wrapText="1"/>
    </xf>
    <xf numFmtId="4" fontId="23" fillId="0" borderId="0" xfId="0" applyNumberFormat="1" applyFont="1" applyAlignment="1">
      <alignment horizontal="right" vertical="top" wrapText="1"/>
    </xf>
    <xf numFmtId="3" fontId="25" fillId="0" borderId="10" xfId="0" applyNumberFormat="1" applyFont="1" applyBorder="1" applyAlignment="1">
      <alignment horizontal="center" vertical="center" wrapText="1"/>
    </xf>
    <xf numFmtId="3" fontId="25" fillId="0" borderId="0" xfId="0" applyNumberFormat="1" applyFont="1" applyBorder="1" applyAlignment="1">
      <alignment horizontal="center" vertical="center" wrapText="1"/>
    </xf>
    <xf numFmtId="4" fontId="26" fillId="0" borderId="0" xfId="0" applyNumberFormat="1" applyFont="1" applyBorder="1" applyAlignment="1">
      <alignment horizontal="right" vertical="top" wrapText="1"/>
    </xf>
    <xf numFmtId="4" fontId="26" fillId="0" borderId="0" xfId="0" applyNumberFormat="1" applyFont="1" applyAlignment="1">
      <alignment horizontal="right" vertical="top" wrapText="1"/>
    </xf>
    <xf numFmtId="4" fontId="26" fillId="0" borderId="12" xfId="0" applyNumberFormat="1" applyFont="1" applyBorder="1" applyAlignment="1">
      <alignment horizontal="right" vertical="top" wrapText="1"/>
    </xf>
    <xf numFmtId="3" fontId="26" fillId="0" borderId="0" xfId="0" applyNumberFormat="1" applyFont="1" applyBorder="1" applyAlignment="1">
      <alignment horizontal="center" vertical="top" wrapText="1"/>
    </xf>
    <xf numFmtId="3" fontId="24" fillId="0" borderId="0" xfId="0" applyNumberFormat="1" applyFont="1" applyBorder="1" applyAlignment="1">
      <alignment horizontal="center" vertical="top" wrapText="1"/>
    </xf>
    <xf numFmtId="0" fontId="19" fillId="0" borderId="0" xfId="0" applyFont="1" applyAlignment="1">
      <alignment vertical="center" wrapText="1"/>
    </xf>
    <xf numFmtId="0" fontId="8" fillId="33" borderId="0" xfId="0" applyFont="1" applyFill="1" applyBorder="1" applyAlignment="1">
      <alignment horizontal="center" vertical="top" wrapText="1"/>
    </xf>
    <xf numFmtId="49" fontId="8" fillId="33" borderId="0" xfId="0" applyNumberFormat="1" applyFont="1" applyFill="1" applyBorder="1" applyAlignment="1">
      <alignment horizontal="center" vertical="top" wrapText="1"/>
    </xf>
    <xf numFmtId="0" fontId="0" fillId="33" borderId="0" xfId="0" applyFont="1" applyFill="1" applyAlignment="1">
      <alignment horizontal="left" vertical="top" wrapText="1"/>
    </xf>
    <xf numFmtId="0" fontId="0" fillId="33" borderId="0" xfId="0" applyFont="1" applyFill="1" applyAlignment="1">
      <alignment horizontal="center" vertical="top" wrapText="1"/>
    </xf>
    <xf numFmtId="0" fontId="0" fillId="33" borderId="0" xfId="0" applyFill="1" applyBorder="1" applyAlignment="1">
      <alignment horizontal="center" vertical="top" wrapText="1"/>
    </xf>
    <xf numFmtId="4" fontId="7" fillId="33" borderId="0" xfId="0" applyNumberFormat="1" applyFont="1" applyFill="1" applyBorder="1" applyAlignment="1">
      <alignment horizontal="right" vertical="top" wrapText="1"/>
    </xf>
    <xf numFmtId="4" fontId="11" fillId="33" borderId="0" xfId="0" applyNumberFormat="1" applyFont="1" applyFill="1" applyBorder="1" applyAlignment="1">
      <alignment vertical="top" wrapText="1"/>
    </xf>
    <xf numFmtId="4" fontId="24" fillId="33" borderId="0" xfId="0" applyNumberFormat="1" applyFont="1" applyFill="1" applyBorder="1" applyAlignment="1">
      <alignment vertical="top" wrapText="1"/>
    </xf>
    <xf numFmtId="4" fontId="21" fillId="33" borderId="0" xfId="0" applyNumberFormat="1" applyFont="1" applyFill="1" applyBorder="1" applyAlignment="1">
      <alignment horizontal="right" vertical="top" wrapText="1"/>
    </xf>
    <xf numFmtId="187" fontId="17" fillId="33" borderId="0" xfId="44" applyFont="1" applyFill="1" applyAlignment="1">
      <alignment vertical="top" wrapText="1"/>
    </xf>
    <xf numFmtId="0" fontId="17" fillId="33" borderId="0" xfId="0" applyFont="1" applyFill="1" applyAlignment="1">
      <alignment horizontal="center" vertical="top" wrapText="1"/>
    </xf>
    <xf numFmtId="4" fontId="26" fillId="33" borderId="0" xfId="0" applyNumberFormat="1" applyFont="1" applyFill="1" applyBorder="1" applyAlignment="1">
      <alignment horizontal="right" vertical="top" wrapText="1"/>
    </xf>
    <xf numFmtId="0" fontId="0" fillId="33" borderId="0" xfId="0" applyNumberFormat="1" applyFont="1" applyFill="1" applyAlignment="1">
      <alignment horizontal="left"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0"/>
  <sheetViews>
    <sheetView tabSelected="1" zoomScale="85" zoomScaleNormal="85" zoomScalePageLayoutView="0" workbookViewId="0" topLeftCell="A1">
      <pane xSplit="1" ySplit="1" topLeftCell="B2" activePane="bottomRight" state="frozen"/>
      <selection pane="topLeft" activeCell="A1" sqref="A1"/>
      <selection pane="topRight" activeCell="C1" sqref="C1"/>
      <selection pane="bottomLeft" activeCell="A2" sqref="A2"/>
      <selection pane="bottomRight" activeCell="I53" sqref="I53"/>
    </sheetView>
  </sheetViews>
  <sheetFormatPr defaultColWidth="9.140625" defaultRowHeight="12.75" outlineLevelRow="1" outlineLevelCol="1"/>
  <cols>
    <col min="1" max="1" width="12.7109375" style="1" customWidth="1"/>
    <col min="2" max="2" width="4.28125" style="4" customWidth="1"/>
    <col min="3" max="3" width="61.7109375" style="3" customWidth="1"/>
    <col min="4" max="4" width="6.7109375" style="1" customWidth="1"/>
    <col min="5" max="5" width="16.28125" style="1" customWidth="1"/>
    <col min="6" max="6" width="15.421875" style="37" hidden="1" customWidth="1" outlineLevel="1"/>
    <col min="7" max="7" width="18.57421875" style="37" hidden="1" customWidth="1" outlineLevel="1"/>
    <col min="8" max="8" width="15.421875" style="37" hidden="1" customWidth="1" outlineLevel="1"/>
    <col min="9" max="9" width="13.8515625" style="7" customWidth="1" collapsed="1"/>
    <col min="10" max="11" width="15.421875" style="49" hidden="1" customWidth="1" outlineLevel="1"/>
    <col min="12" max="12" width="13.8515625" style="45" customWidth="1" collapsed="1"/>
    <col min="13" max="13" width="14.28125" style="2" hidden="1" customWidth="1" outlineLevel="1"/>
    <col min="14" max="14" width="10.7109375" style="2" hidden="1" customWidth="1" outlineLevel="1"/>
    <col min="15" max="15" width="9.140625" style="2" customWidth="1" collapsed="1"/>
    <col min="16" max="16384" width="9.140625" style="2" customWidth="1"/>
  </cols>
  <sheetData>
    <row r="1" spans="1:14" s="5" customFormat="1" ht="45">
      <c r="A1" s="9" t="s">
        <v>1</v>
      </c>
      <c r="B1" s="10" t="s">
        <v>4</v>
      </c>
      <c r="C1" s="11" t="s">
        <v>0</v>
      </c>
      <c r="D1" s="12" t="s">
        <v>2</v>
      </c>
      <c r="E1" s="12" t="s">
        <v>5</v>
      </c>
      <c r="F1" s="14" t="s">
        <v>18</v>
      </c>
      <c r="G1" s="14" t="s">
        <v>70</v>
      </c>
      <c r="H1" s="14" t="s">
        <v>157</v>
      </c>
      <c r="I1" s="13" t="s">
        <v>3</v>
      </c>
      <c r="J1" s="46" t="s">
        <v>158</v>
      </c>
      <c r="K1" s="46" t="s">
        <v>156</v>
      </c>
      <c r="L1" s="41" t="s">
        <v>159</v>
      </c>
      <c r="M1" s="27" t="s">
        <v>6</v>
      </c>
      <c r="N1" s="28" t="s">
        <v>7</v>
      </c>
    </row>
    <row r="2" spans="1:14" s="5" customFormat="1" ht="15.75">
      <c r="A2" s="19"/>
      <c r="B2" s="20"/>
      <c r="C2" s="23" t="s">
        <v>19</v>
      </c>
      <c r="D2" s="21"/>
      <c r="E2" s="21"/>
      <c r="F2" s="35"/>
      <c r="G2" s="35"/>
      <c r="H2" s="35"/>
      <c r="I2" s="22"/>
      <c r="J2" s="47"/>
      <c r="K2" s="47"/>
      <c r="L2" s="42"/>
      <c r="M2" s="29"/>
      <c r="N2" s="30"/>
    </row>
    <row r="3" spans="1:14" ht="38.25">
      <c r="A3" s="15" t="s">
        <v>22</v>
      </c>
      <c r="B3" s="16"/>
      <c r="C3" s="26" t="s">
        <v>21</v>
      </c>
      <c r="D3" s="1" t="s">
        <v>16</v>
      </c>
      <c r="E3" s="17" t="s">
        <v>8</v>
      </c>
      <c r="F3" s="6">
        <v>100000</v>
      </c>
      <c r="G3" s="6"/>
      <c r="H3" s="6"/>
      <c r="I3" s="18">
        <v>100000</v>
      </c>
      <c r="J3" s="48"/>
      <c r="K3" s="48"/>
      <c r="L3" s="43"/>
      <c r="M3" s="29">
        <f aca="true" t="shared" si="0" ref="M3:M29">F3</f>
        <v>100000</v>
      </c>
      <c r="N3" s="30" t="str">
        <f aca="true" t="shared" si="1" ref="N3:N29">IF(I3=M3,"NO","SI")</f>
        <v>NO</v>
      </c>
    </row>
    <row r="4" spans="1:14" ht="38.25">
      <c r="A4" s="15" t="s">
        <v>23</v>
      </c>
      <c r="B4" s="16"/>
      <c r="C4" s="26" t="s">
        <v>26</v>
      </c>
      <c r="D4" s="8" t="s">
        <v>14</v>
      </c>
      <c r="E4" s="17" t="s">
        <v>8</v>
      </c>
      <c r="F4" s="6">
        <v>70000</v>
      </c>
      <c r="G4" s="6"/>
      <c r="H4" s="6"/>
      <c r="I4" s="18">
        <v>70000</v>
      </c>
      <c r="J4" s="48"/>
      <c r="K4" s="48"/>
      <c r="L4" s="43"/>
      <c r="M4" s="29">
        <f t="shared" si="0"/>
        <v>70000</v>
      </c>
      <c r="N4" s="30" t="str">
        <f t="shared" si="1"/>
        <v>NO</v>
      </c>
    </row>
    <row r="5" spans="1:14" ht="38.25">
      <c r="A5" s="15" t="s">
        <v>24</v>
      </c>
      <c r="B5" s="16"/>
      <c r="C5" s="39" t="s">
        <v>179</v>
      </c>
      <c r="D5" s="8" t="s">
        <v>14</v>
      </c>
      <c r="E5" s="17" t="s">
        <v>8</v>
      </c>
      <c r="F5" s="6">
        <v>70000</v>
      </c>
      <c r="G5" s="6"/>
      <c r="H5" s="6"/>
      <c r="I5" s="18">
        <f>70000-10053.41</f>
        <v>59946.59</v>
      </c>
      <c r="J5" s="48"/>
      <c r="K5" s="48"/>
      <c r="L5" s="43"/>
      <c r="M5" s="29">
        <f t="shared" si="0"/>
        <v>70000</v>
      </c>
      <c r="N5" s="30" t="str">
        <f t="shared" si="1"/>
        <v>SI</v>
      </c>
    </row>
    <row r="6" spans="1:14" ht="38.25">
      <c r="A6" s="15" t="s">
        <v>25</v>
      </c>
      <c r="B6" s="16"/>
      <c r="C6" s="26" t="s">
        <v>27</v>
      </c>
      <c r="D6" s="8" t="s">
        <v>14</v>
      </c>
      <c r="E6" s="17" t="s">
        <v>8</v>
      </c>
      <c r="F6" s="6">
        <v>50000</v>
      </c>
      <c r="G6" s="6"/>
      <c r="H6" s="6"/>
      <c r="I6" s="18">
        <v>50000</v>
      </c>
      <c r="J6" s="48"/>
      <c r="K6" s="48"/>
      <c r="L6" s="43"/>
      <c r="M6" s="29">
        <f t="shared" si="0"/>
        <v>50000</v>
      </c>
      <c r="N6" s="30" t="str">
        <f t="shared" si="1"/>
        <v>NO</v>
      </c>
    </row>
    <row r="7" spans="1:14" ht="38.25">
      <c r="A7" s="15" t="s">
        <v>28</v>
      </c>
      <c r="B7" s="16"/>
      <c r="C7" s="26" t="s">
        <v>30</v>
      </c>
      <c r="D7" s="8" t="s">
        <v>14</v>
      </c>
      <c r="E7" s="17" t="s">
        <v>8</v>
      </c>
      <c r="F7" s="6">
        <v>125000</v>
      </c>
      <c r="G7" s="6"/>
      <c r="H7" s="6"/>
      <c r="I7" s="18">
        <v>125000</v>
      </c>
      <c r="J7" s="48"/>
      <c r="K7" s="48"/>
      <c r="L7" s="43"/>
      <c r="M7" s="29">
        <f t="shared" si="0"/>
        <v>125000</v>
      </c>
      <c r="N7" s="30" t="str">
        <f t="shared" si="1"/>
        <v>NO</v>
      </c>
    </row>
    <row r="8" spans="1:14" ht="38.25">
      <c r="A8" s="15" t="s">
        <v>29</v>
      </c>
      <c r="B8" s="16"/>
      <c r="C8" s="26" t="s">
        <v>31</v>
      </c>
      <c r="D8" s="8" t="s">
        <v>14</v>
      </c>
      <c r="E8" s="17" t="s">
        <v>8</v>
      </c>
      <c r="F8" s="6">
        <v>70000</v>
      </c>
      <c r="G8" s="6"/>
      <c r="H8" s="6"/>
      <c r="I8" s="18">
        <v>70000</v>
      </c>
      <c r="J8" s="48"/>
      <c r="K8" s="48"/>
      <c r="L8" s="43"/>
      <c r="M8" s="29">
        <f t="shared" si="0"/>
        <v>70000</v>
      </c>
      <c r="N8" s="30" t="str">
        <f t="shared" si="1"/>
        <v>NO</v>
      </c>
    </row>
    <row r="9" spans="1:14" ht="38.25">
      <c r="A9" s="15" t="s">
        <v>32</v>
      </c>
      <c r="B9" s="16"/>
      <c r="C9" s="39" t="s">
        <v>35</v>
      </c>
      <c r="D9" s="8" t="s">
        <v>14</v>
      </c>
      <c r="E9" s="17" t="s">
        <v>8</v>
      </c>
      <c r="F9" s="6">
        <v>20000</v>
      </c>
      <c r="G9" s="6"/>
      <c r="H9" s="6"/>
      <c r="I9" s="18">
        <v>20000</v>
      </c>
      <c r="J9" s="48"/>
      <c r="K9" s="48"/>
      <c r="L9" s="43"/>
      <c r="M9" s="29">
        <f t="shared" si="0"/>
        <v>20000</v>
      </c>
      <c r="N9" s="30" t="str">
        <f t="shared" si="1"/>
        <v>NO</v>
      </c>
    </row>
    <row r="10" spans="1:14" ht="38.25">
      <c r="A10" s="15" t="s">
        <v>33</v>
      </c>
      <c r="B10" s="16"/>
      <c r="C10" s="39" t="s">
        <v>36</v>
      </c>
      <c r="D10" s="8" t="s">
        <v>20</v>
      </c>
      <c r="E10" s="17" t="s">
        <v>8</v>
      </c>
      <c r="F10" s="6">
        <v>150000</v>
      </c>
      <c r="G10" s="6"/>
      <c r="H10" s="6"/>
      <c r="I10" s="18">
        <v>150000</v>
      </c>
      <c r="J10" s="48"/>
      <c r="K10" s="48"/>
      <c r="L10" s="43"/>
      <c r="M10" s="29">
        <f t="shared" si="0"/>
        <v>150000</v>
      </c>
      <c r="N10" s="30" t="str">
        <f t="shared" si="1"/>
        <v>NO</v>
      </c>
    </row>
    <row r="11" spans="1:14" ht="38.25">
      <c r="A11" s="15" t="s">
        <v>34</v>
      </c>
      <c r="B11" s="16"/>
      <c r="C11" s="39" t="s">
        <v>37</v>
      </c>
      <c r="D11" s="8" t="s">
        <v>20</v>
      </c>
      <c r="E11" s="17" t="s">
        <v>8</v>
      </c>
      <c r="F11" s="6">
        <v>90000</v>
      </c>
      <c r="G11" s="6"/>
      <c r="H11" s="6"/>
      <c r="I11" s="18">
        <v>90000</v>
      </c>
      <c r="J11" s="48"/>
      <c r="K11" s="48"/>
      <c r="L11" s="43"/>
      <c r="M11" s="29">
        <f t="shared" si="0"/>
        <v>90000</v>
      </c>
      <c r="N11" s="30" t="str">
        <f t="shared" si="1"/>
        <v>NO</v>
      </c>
    </row>
    <row r="12" spans="1:14" ht="38.25">
      <c r="A12" s="15" t="s">
        <v>38</v>
      </c>
      <c r="B12" s="16"/>
      <c r="C12" s="39" t="s">
        <v>43</v>
      </c>
      <c r="D12" s="8" t="s">
        <v>20</v>
      </c>
      <c r="E12" s="17" t="s">
        <v>8</v>
      </c>
      <c r="F12" s="6">
        <v>40000</v>
      </c>
      <c r="G12" s="6"/>
      <c r="H12" s="6"/>
      <c r="I12" s="18">
        <v>40000</v>
      </c>
      <c r="J12" s="48"/>
      <c r="K12" s="48"/>
      <c r="L12" s="43"/>
      <c r="M12" s="29">
        <f t="shared" si="0"/>
        <v>40000</v>
      </c>
      <c r="N12" s="30" t="str">
        <f t="shared" si="1"/>
        <v>NO</v>
      </c>
    </row>
    <row r="13" spans="1:14" ht="38.25">
      <c r="A13" s="15" t="s">
        <v>39</v>
      </c>
      <c r="B13" s="16"/>
      <c r="C13" s="39" t="s">
        <v>44</v>
      </c>
      <c r="D13" s="8" t="s">
        <v>20</v>
      </c>
      <c r="E13" s="17" t="s">
        <v>8</v>
      </c>
      <c r="F13" s="6">
        <v>10000</v>
      </c>
      <c r="G13" s="6"/>
      <c r="H13" s="6"/>
      <c r="I13" s="18">
        <v>10000</v>
      </c>
      <c r="J13" s="48"/>
      <c r="K13" s="48"/>
      <c r="L13" s="43"/>
      <c r="M13" s="29">
        <f t="shared" si="0"/>
        <v>10000</v>
      </c>
      <c r="N13" s="30" t="str">
        <f t="shared" si="1"/>
        <v>NO</v>
      </c>
    </row>
    <row r="14" spans="1:14" ht="38.25">
      <c r="A14" s="15" t="s">
        <v>40</v>
      </c>
      <c r="B14" s="16"/>
      <c r="C14" s="39" t="s">
        <v>180</v>
      </c>
      <c r="D14" s="8" t="s">
        <v>20</v>
      </c>
      <c r="E14" s="17" t="s">
        <v>8</v>
      </c>
      <c r="F14" s="6">
        <v>40000</v>
      </c>
      <c r="G14" s="6"/>
      <c r="H14" s="6"/>
      <c r="I14" s="18">
        <f>40000-12046.39</f>
        <v>27953.61</v>
      </c>
      <c r="J14" s="48"/>
      <c r="K14" s="48"/>
      <c r="L14" s="43"/>
      <c r="M14" s="29">
        <f t="shared" si="0"/>
        <v>40000</v>
      </c>
      <c r="N14" s="30" t="str">
        <f t="shared" si="1"/>
        <v>SI</v>
      </c>
    </row>
    <row r="15" spans="1:14" ht="38.25">
      <c r="A15" s="15" t="s">
        <v>41</v>
      </c>
      <c r="B15" s="16"/>
      <c r="C15" s="39" t="s">
        <v>45</v>
      </c>
      <c r="D15" s="8" t="s">
        <v>20</v>
      </c>
      <c r="E15" s="17" t="s">
        <v>8</v>
      </c>
      <c r="F15" s="6">
        <v>90000</v>
      </c>
      <c r="G15" s="6"/>
      <c r="H15" s="6"/>
      <c r="I15" s="18">
        <v>90000</v>
      </c>
      <c r="J15" s="48"/>
      <c r="K15" s="48"/>
      <c r="L15" s="43"/>
      <c r="M15" s="29">
        <f t="shared" si="0"/>
        <v>90000</v>
      </c>
      <c r="N15" s="30" t="str">
        <f t="shared" si="1"/>
        <v>NO</v>
      </c>
    </row>
    <row r="16" spans="1:14" ht="38.25">
      <c r="A16" s="15" t="s">
        <v>42</v>
      </c>
      <c r="B16" s="16"/>
      <c r="C16" s="39" t="s">
        <v>46</v>
      </c>
      <c r="D16" s="8" t="s">
        <v>20</v>
      </c>
      <c r="E16" s="17" t="s">
        <v>8</v>
      </c>
      <c r="F16" s="6">
        <v>70000</v>
      </c>
      <c r="G16" s="6"/>
      <c r="H16" s="6"/>
      <c r="I16" s="18">
        <v>70000</v>
      </c>
      <c r="J16" s="48"/>
      <c r="K16" s="48"/>
      <c r="L16" s="43"/>
      <c r="M16" s="29">
        <f t="shared" si="0"/>
        <v>70000</v>
      </c>
      <c r="N16" s="30" t="str">
        <f t="shared" si="1"/>
        <v>NO</v>
      </c>
    </row>
    <row r="17" spans="1:14" ht="38.25">
      <c r="A17" s="15" t="s">
        <v>47</v>
      </c>
      <c r="B17" s="16"/>
      <c r="C17" s="39" t="s">
        <v>52</v>
      </c>
      <c r="D17" s="8" t="s">
        <v>20</v>
      </c>
      <c r="E17" s="17" t="s">
        <v>8</v>
      </c>
      <c r="F17" s="6">
        <v>70000</v>
      </c>
      <c r="G17" s="6"/>
      <c r="H17" s="6"/>
      <c r="I17" s="18">
        <v>70000</v>
      </c>
      <c r="J17" s="48"/>
      <c r="K17" s="48"/>
      <c r="L17" s="43"/>
      <c r="M17" s="29">
        <f t="shared" si="0"/>
        <v>70000</v>
      </c>
      <c r="N17" s="30" t="str">
        <f t="shared" si="1"/>
        <v>NO</v>
      </c>
    </row>
    <row r="18" spans="1:14" ht="38.25">
      <c r="A18" s="15" t="s">
        <v>48</v>
      </c>
      <c r="B18" s="16"/>
      <c r="C18" s="39" t="s">
        <v>53</v>
      </c>
      <c r="D18" s="8" t="s">
        <v>15</v>
      </c>
      <c r="E18" s="17" t="s">
        <v>8</v>
      </c>
      <c r="F18" s="6">
        <v>30000</v>
      </c>
      <c r="G18" s="6"/>
      <c r="H18" s="6"/>
      <c r="I18" s="18">
        <v>30000</v>
      </c>
      <c r="J18" s="48"/>
      <c r="K18" s="48"/>
      <c r="L18" s="43"/>
      <c r="M18" s="29">
        <f t="shared" si="0"/>
        <v>30000</v>
      </c>
      <c r="N18" s="30" t="str">
        <f t="shared" si="1"/>
        <v>NO</v>
      </c>
    </row>
    <row r="19" spans="1:14" ht="38.25">
      <c r="A19" s="15" t="s">
        <v>49</v>
      </c>
      <c r="B19" s="16"/>
      <c r="C19" s="39" t="s">
        <v>54</v>
      </c>
      <c r="D19" s="8" t="s">
        <v>15</v>
      </c>
      <c r="E19" s="17" t="s">
        <v>8</v>
      </c>
      <c r="F19" s="6">
        <v>30000</v>
      </c>
      <c r="G19" s="6"/>
      <c r="H19" s="6"/>
      <c r="I19" s="18">
        <v>30000</v>
      </c>
      <c r="J19" s="48"/>
      <c r="K19" s="48"/>
      <c r="L19" s="43"/>
      <c r="M19" s="29">
        <f t="shared" si="0"/>
        <v>30000</v>
      </c>
      <c r="N19" s="30" t="str">
        <f t="shared" si="1"/>
        <v>NO</v>
      </c>
    </row>
    <row r="20" spans="1:14" ht="38.25">
      <c r="A20" s="15" t="s">
        <v>50</v>
      </c>
      <c r="B20" s="16"/>
      <c r="C20" s="39" t="s">
        <v>55</v>
      </c>
      <c r="D20" s="8" t="s">
        <v>15</v>
      </c>
      <c r="E20" s="17" t="s">
        <v>8</v>
      </c>
      <c r="F20" s="6">
        <v>30000</v>
      </c>
      <c r="G20" s="6"/>
      <c r="H20" s="6"/>
      <c r="I20" s="18">
        <v>30000</v>
      </c>
      <c r="J20" s="48"/>
      <c r="K20" s="48"/>
      <c r="L20" s="43"/>
      <c r="M20" s="29">
        <f t="shared" si="0"/>
        <v>30000</v>
      </c>
      <c r="N20" s="30" t="str">
        <f t="shared" si="1"/>
        <v>NO</v>
      </c>
    </row>
    <row r="21" spans="1:14" ht="38.25">
      <c r="A21" s="15" t="s">
        <v>51</v>
      </c>
      <c r="B21" s="16"/>
      <c r="C21" s="39" t="s">
        <v>56</v>
      </c>
      <c r="D21" s="8" t="s">
        <v>15</v>
      </c>
      <c r="E21" s="17" t="s">
        <v>8</v>
      </c>
      <c r="F21" s="6">
        <v>30000</v>
      </c>
      <c r="G21" s="6"/>
      <c r="H21" s="6"/>
      <c r="I21" s="18">
        <v>30000</v>
      </c>
      <c r="J21" s="48"/>
      <c r="K21" s="48"/>
      <c r="L21" s="43"/>
      <c r="M21" s="29">
        <f t="shared" si="0"/>
        <v>30000</v>
      </c>
      <c r="N21" s="30" t="str">
        <f t="shared" si="1"/>
        <v>NO</v>
      </c>
    </row>
    <row r="22" spans="1:14" ht="38.25">
      <c r="A22" s="15" t="s">
        <v>57</v>
      </c>
      <c r="B22" s="16"/>
      <c r="C22" s="39" t="s">
        <v>63</v>
      </c>
      <c r="D22" s="8" t="s">
        <v>15</v>
      </c>
      <c r="E22" s="17" t="s">
        <v>8</v>
      </c>
      <c r="F22" s="6">
        <v>70000</v>
      </c>
      <c r="G22" s="6"/>
      <c r="H22" s="6"/>
      <c r="I22" s="18">
        <v>70000</v>
      </c>
      <c r="J22" s="48"/>
      <c r="K22" s="48"/>
      <c r="L22" s="43"/>
      <c r="M22" s="29">
        <f t="shared" si="0"/>
        <v>70000</v>
      </c>
      <c r="N22" s="30" t="str">
        <f t="shared" si="1"/>
        <v>NO</v>
      </c>
    </row>
    <row r="23" spans="1:14" ht="38.25">
      <c r="A23" s="15" t="s">
        <v>58</v>
      </c>
      <c r="B23" s="16"/>
      <c r="C23" s="39" t="s">
        <v>64</v>
      </c>
      <c r="D23" s="8" t="s">
        <v>15</v>
      </c>
      <c r="E23" s="17" t="s">
        <v>8</v>
      </c>
      <c r="F23" s="6">
        <v>30000</v>
      </c>
      <c r="G23" s="6"/>
      <c r="H23" s="6"/>
      <c r="I23" s="18">
        <v>30000</v>
      </c>
      <c r="J23" s="48"/>
      <c r="K23" s="48"/>
      <c r="L23" s="43"/>
      <c r="M23" s="29">
        <f t="shared" si="0"/>
        <v>30000</v>
      </c>
      <c r="N23" s="30" t="str">
        <f t="shared" si="1"/>
        <v>NO</v>
      </c>
    </row>
    <row r="24" spans="1:14" ht="38.25" hidden="1" outlineLevel="1">
      <c r="A24" s="54" t="s">
        <v>59</v>
      </c>
      <c r="B24" s="55"/>
      <c r="C24" s="56" t="s">
        <v>65</v>
      </c>
      <c r="D24" s="57" t="s">
        <v>10</v>
      </c>
      <c r="E24" s="58" t="s">
        <v>11</v>
      </c>
      <c r="F24" s="59">
        <v>0</v>
      </c>
      <c r="G24" s="59"/>
      <c r="H24" s="59"/>
      <c r="I24" s="60">
        <v>0</v>
      </c>
      <c r="J24" s="65"/>
      <c r="K24" s="65"/>
      <c r="L24" s="61"/>
      <c r="M24" s="63">
        <f t="shared" si="0"/>
        <v>0</v>
      </c>
      <c r="N24" s="64" t="str">
        <f t="shared" si="1"/>
        <v>NO</v>
      </c>
    </row>
    <row r="25" spans="1:14" ht="25.5" collapsed="1">
      <c r="A25" s="15" t="s">
        <v>60</v>
      </c>
      <c r="B25" s="16"/>
      <c r="C25" s="39" t="s">
        <v>181</v>
      </c>
      <c r="D25" s="8" t="s">
        <v>17</v>
      </c>
      <c r="E25" s="17" t="s">
        <v>13</v>
      </c>
      <c r="F25" s="6">
        <v>140000</v>
      </c>
      <c r="G25" s="6"/>
      <c r="H25" s="6"/>
      <c r="I25" s="18">
        <f>140000-10152.32</f>
        <v>129847.68</v>
      </c>
      <c r="J25" s="48"/>
      <c r="K25" s="48"/>
      <c r="L25" s="43"/>
      <c r="M25" s="29">
        <f t="shared" si="0"/>
        <v>140000</v>
      </c>
      <c r="N25" s="30" t="str">
        <f t="shared" si="1"/>
        <v>SI</v>
      </c>
    </row>
    <row r="26" spans="1:14" ht="25.5">
      <c r="A26" s="15" t="s">
        <v>61</v>
      </c>
      <c r="B26" s="16"/>
      <c r="C26" s="39" t="s">
        <v>182</v>
      </c>
      <c r="D26" s="8" t="s">
        <v>17</v>
      </c>
      <c r="E26" s="17" t="s">
        <v>13</v>
      </c>
      <c r="F26" s="6">
        <v>80000</v>
      </c>
      <c r="G26" s="6"/>
      <c r="H26" s="6"/>
      <c r="I26" s="18">
        <f>80000-8835</f>
        <v>71165</v>
      </c>
      <c r="J26" s="48"/>
      <c r="K26" s="48"/>
      <c r="L26" s="43"/>
      <c r="M26" s="29">
        <f t="shared" si="0"/>
        <v>80000</v>
      </c>
      <c r="N26" s="30" t="str">
        <f t="shared" si="1"/>
        <v>SI</v>
      </c>
    </row>
    <row r="27" spans="1:14" ht="25.5">
      <c r="A27" s="15" t="s">
        <v>62</v>
      </c>
      <c r="B27" s="16"/>
      <c r="C27" s="39" t="s">
        <v>68</v>
      </c>
      <c r="D27" s="8" t="s">
        <v>12</v>
      </c>
      <c r="E27" s="17" t="s">
        <v>13</v>
      </c>
      <c r="F27" s="6">
        <v>280000</v>
      </c>
      <c r="G27" s="6"/>
      <c r="H27" s="6"/>
      <c r="I27" s="18">
        <v>280000</v>
      </c>
      <c r="J27" s="48"/>
      <c r="K27" s="48"/>
      <c r="L27" s="43"/>
      <c r="M27" s="29">
        <f t="shared" si="0"/>
        <v>280000</v>
      </c>
      <c r="N27" s="30" t="str">
        <f t="shared" si="1"/>
        <v>NO</v>
      </c>
    </row>
    <row r="28" spans="1:14" ht="38.25">
      <c r="A28" s="15" t="s">
        <v>66</v>
      </c>
      <c r="B28" s="16"/>
      <c r="C28" s="53" t="s">
        <v>183</v>
      </c>
      <c r="D28" s="8" t="s">
        <v>12</v>
      </c>
      <c r="E28" s="17" t="s">
        <v>13</v>
      </c>
      <c r="F28" s="6">
        <v>400000</v>
      </c>
      <c r="G28" s="6"/>
      <c r="H28" s="6"/>
      <c r="I28" s="18">
        <f>400000-360000</f>
        <v>40000</v>
      </c>
      <c r="J28" s="48"/>
      <c r="K28" s="48"/>
      <c r="L28" s="43"/>
      <c r="M28" s="29">
        <f t="shared" si="0"/>
        <v>400000</v>
      </c>
      <c r="N28" s="30" t="str">
        <f t="shared" si="1"/>
        <v>SI</v>
      </c>
    </row>
    <row r="29" spans="1:14" ht="25.5">
      <c r="A29" s="15" t="s">
        <v>67</v>
      </c>
      <c r="B29" s="16"/>
      <c r="C29" s="39" t="s">
        <v>69</v>
      </c>
      <c r="D29" s="8" t="s">
        <v>12</v>
      </c>
      <c r="E29" s="17" t="s">
        <v>13</v>
      </c>
      <c r="F29" s="6">
        <v>100000</v>
      </c>
      <c r="G29" s="6"/>
      <c r="H29" s="6"/>
      <c r="I29" s="18">
        <v>100000</v>
      </c>
      <c r="J29" s="48"/>
      <c r="K29" s="48"/>
      <c r="L29" s="43"/>
      <c r="M29" s="29">
        <f t="shared" si="0"/>
        <v>100000</v>
      </c>
      <c r="N29" s="30" t="str">
        <f t="shared" si="1"/>
        <v>NO</v>
      </c>
    </row>
    <row r="30" spans="1:14" s="5" customFormat="1" ht="15.75">
      <c r="A30" s="19"/>
      <c r="B30" s="20"/>
      <c r="C30" s="23" t="s">
        <v>155</v>
      </c>
      <c r="D30" s="21"/>
      <c r="E30" s="21"/>
      <c r="F30" s="35"/>
      <c r="G30" s="35"/>
      <c r="H30" s="35"/>
      <c r="I30" s="22"/>
      <c r="J30" s="47"/>
      <c r="K30" s="47"/>
      <c r="L30" s="42"/>
      <c r="M30" s="29"/>
      <c r="N30" s="30"/>
    </row>
    <row r="31" spans="1:14" ht="38.25">
      <c r="A31" s="15" t="s">
        <v>71</v>
      </c>
      <c r="B31" s="16"/>
      <c r="C31" s="39" t="s">
        <v>72</v>
      </c>
      <c r="D31" s="8" t="s">
        <v>14</v>
      </c>
      <c r="E31" s="17" t="s">
        <v>8</v>
      </c>
      <c r="G31" s="6">
        <f>20000</f>
        <v>20000</v>
      </c>
      <c r="I31" s="18">
        <v>20000</v>
      </c>
      <c r="L31" s="43"/>
      <c r="M31" s="29">
        <f aca="true" t="shared" si="2" ref="M31:M71">G31</f>
        <v>20000</v>
      </c>
      <c r="N31" s="30" t="str">
        <f aca="true" t="shared" si="3" ref="N31:N71">IF(I31=M31,"NO","SI")</f>
        <v>NO</v>
      </c>
    </row>
    <row r="32" spans="1:14" ht="38.25">
      <c r="A32" s="15" t="s">
        <v>73</v>
      </c>
      <c r="B32" s="16"/>
      <c r="C32" s="39" t="s">
        <v>74</v>
      </c>
      <c r="D32" s="8" t="s">
        <v>75</v>
      </c>
      <c r="E32" s="17" t="s">
        <v>76</v>
      </c>
      <c r="G32" s="6">
        <f>15000</f>
        <v>15000</v>
      </c>
      <c r="I32" s="18">
        <v>15000</v>
      </c>
      <c r="L32" s="43"/>
      <c r="M32" s="29">
        <f t="shared" si="2"/>
        <v>15000</v>
      </c>
      <c r="N32" s="30" t="str">
        <f t="shared" si="3"/>
        <v>NO</v>
      </c>
    </row>
    <row r="33" spans="1:14" ht="51">
      <c r="A33" s="15" t="s">
        <v>77</v>
      </c>
      <c r="B33" s="16"/>
      <c r="C33" s="39" t="s">
        <v>78</v>
      </c>
      <c r="D33" s="8" t="s">
        <v>75</v>
      </c>
      <c r="E33" s="17" t="s">
        <v>79</v>
      </c>
      <c r="G33" s="6">
        <f>13000</f>
        <v>13000</v>
      </c>
      <c r="I33" s="18">
        <v>13000</v>
      </c>
      <c r="L33" s="43"/>
      <c r="M33" s="29">
        <f t="shared" si="2"/>
        <v>13000</v>
      </c>
      <c r="N33" s="30" t="str">
        <f t="shared" si="3"/>
        <v>NO</v>
      </c>
    </row>
    <row r="34" spans="1:14" ht="38.25">
      <c r="A34" s="15" t="s">
        <v>80</v>
      </c>
      <c r="B34" s="16"/>
      <c r="C34" s="39" t="s">
        <v>81</v>
      </c>
      <c r="D34" s="8" t="s">
        <v>17</v>
      </c>
      <c r="E34" s="17" t="s">
        <v>82</v>
      </c>
      <c r="G34" s="6">
        <f>90000</f>
        <v>90000</v>
      </c>
      <c r="I34" s="18">
        <v>90000</v>
      </c>
      <c r="L34" s="43"/>
      <c r="M34" s="29">
        <f t="shared" si="2"/>
        <v>90000</v>
      </c>
      <c r="N34" s="30" t="str">
        <f t="shared" si="3"/>
        <v>NO</v>
      </c>
    </row>
    <row r="35" spans="1:14" ht="51">
      <c r="A35" s="15" t="s">
        <v>83</v>
      </c>
      <c r="B35" s="16"/>
      <c r="C35" s="39" t="s">
        <v>84</v>
      </c>
      <c r="D35" s="8" t="s">
        <v>15</v>
      </c>
      <c r="E35" s="17" t="s">
        <v>8</v>
      </c>
      <c r="G35" s="6">
        <v>15000</v>
      </c>
      <c r="I35" s="18">
        <v>15000</v>
      </c>
      <c r="L35" s="43"/>
      <c r="M35" s="29">
        <f t="shared" si="2"/>
        <v>15000</v>
      </c>
      <c r="N35" s="30" t="str">
        <f t="shared" si="3"/>
        <v>NO</v>
      </c>
    </row>
    <row r="36" spans="1:14" ht="51">
      <c r="A36" s="15" t="s">
        <v>85</v>
      </c>
      <c r="B36" s="16"/>
      <c r="C36" s="39" t="s">
        <v>86</v>
      </c>
      <c r="D36" s="8" t="s">
        <v>10</v>
      </c>
      <c r="E36" s="17" t="s">
        <v>76</v>
      </c>
      <c r="G36" s="6">
        <v>20000</v>
      </c>
      <c r="I36" s="18">
        <v>20000</v>
      </c>
      <c r="L36" s="43"/>
      <c r="M36" s="29">
        <f t="shared" si="2"/>
        <v>20000</v>
      </c>
      <c r="N36" s="30" t="str">
        <f t="shared" si="3"/>
        <v>NO</v>
      </c>
    </row>
    <row r="37" spans="1:14" ht="51">
      <c r="A37" s="15" t="s">
        <v>87</v>
      </c>
      <c r="B37" s="16"/>
      <c r="C37" s="39" t="s">
        <v>88</v>
      </c>
      <c r="D37" s="8" t="s">
        <v>17</v>
      </c>
      <c r="E37" s="17" t="s">
        <v>89</v>
      </c>
      <c r="G37" s="6">
        <v>95000</v>
      </c>
      <c r="I37" s="18">
        <v>95000</v>
      </c>
      <c r="L37" s="43"/>
      <c r="M37" s="29">
        <f t="shared" si="2"/>
        <v>95000</v>
      </c>
      <c r="N37" s="30" t="str">
        <f t="shared" si="3"/>
        <v>NO</v>
      </c>
    </row>
    <row r="38" spans="1:14" ht="38.25">
      <c r="A38" s="15" t="s">
        <v>90</v>
      </c>
      <c r="B38" s="16"/>
      <c r="C38" s="39" t="s">
        <v>91</v>
      </c>
      <c r="D38" s="8" t="s">
        <v>16</v>
      </c>
      <c r="E38" s="17" t="s">
        <v>8</v>
      </c>
      <c r="G38" s="6">
        <v>50000</v>
      </c>
      <c r="I38" s="18">
        <v>50000</v>
      </c>
      <c r="L38" s="43"/>
      <c r="M38" s="29">
        <f t="shared" si="2"/>
        <v>50000</v>
      </c>
      <c r="N38" s="30" t="str">
        <f t="shared" si="3"/>
        <v>NO</v>
      </c>
    </row>
    <row r="39" spans="1:14" ht="51">
      <c r="A39" s="15" t="s">
        <v>92</v>
      </c>
      <c r="B39" s="16"/>
      <c r="C39" s="39" t="s">
        <v>93</v>
      </c>
      <c r="D39" s="8" t="s">
        <v>16</v>
      </c>
      <c r="E39" s="17" t="s">
        <v>8</v>
      </c>
      <c r="G39" s="6">
        <v>50000</v>
      </c>
      <c r="I39" s="18">
        <v>50000</v>
      </c>
      <c r="L39" s="43"/>
      <c r="M39" s="29">
        <f t="shared" si="2"/>
        <v>50000</v>
      </c>
      <c r="N39" s="30" t="str">
        <f t="shared" si="3"/>
        <v>NO</v>
      </c>
    </row>
    <row r="40" spans="1:14" ht="51">
      <c r="A40" s="15" t="s">
        <v>94</v>
      </c>
      <c r="B40" s="16"/>
      <c r="C40" s="39" t="s">
        <v>95</v>
      </c>
      <c r="D40" s="8" t="s">
        <v>16</v>
      </c>
      <c r="E40" s="17" t="s">
        <v>8</v>
      </c>
      <c r="G40" s="6">
        <v>50000</v>
      </c>
      <c r="I40" s="18">
        <v>50000</v>
      </c>
      <c r="L40" s="43"/>
      <c r="M40" s="29">
        <f t="shared" si="2"/>
        <v>50000</v>
      </c>
      <c r="N40" s="30" t="str">
        <f t="shared" si="3"/>
        <v>NO</v>
      </c>
    </row>
    <row r="41" spans="1:14" ht="102">
      <c r="A41" s="15" t="s">
        <v>96</v>
      </c>
      <c r="B41" s="16"/>
      <c r="C41" s="39" t="s">
        <v>97</v>
      </c>
      <c r="D41" s="8" t="s">
        <v>16</v>
      </c>
      <c r="E41" s="17" t="s">
        <v>8</v>
      </c>
      <c r="G41" s="6">
        <v>60000</v>
      </c>
      <c r="I41" s="18">
        <v>60000</v>
      </c>
      <c r="L41" s="43"/>
      <c r="M41" s="29">
        <f t="shared" si="2"/>
        <v>60000</v>
      </c>
      <c r="N41" s="30" t="str">
        <f t="shared" si="3"/>
        <v>NO</v>
      </c>
    </row>
    <row r="42" spans="1:14" ht="51">
      <c r="A42" s="15" t="s">
        <v>98</v>
      </c>
      <c r="B42" s="16"/>
      <c r="C42" s="39" t="s">
        <v>99</v>
      </c>
      <c r="D42" s="8" t="s">
        <v>16</v>
      </c>
      <c r="E42" s="17" t="s">
        <v>8</v>
      </c>
      <c r="G42" s="6">
        <v>70000</v>
      </c>
      <c r="I42" s="18">
        <v>70000</v>
      </c>
      <c r="L42" s="43"/>
      <c r="M42" s="29">
        <f t="shared" si="2"/>
        <v>70000</v>
      </c>
      <c r="N42" s="30" t="str">
        <f t="shared" si="3"/>
        <v>NO</v>
      </c>
    </row>
    <row r="43" spans="1:14" ht="51">
      <c r="A43" s="15" t="s">
        <v>100</v>
      </c>
      <c r="B43" s="16"/>
      <c r="C43" s="39" t="s">
        <v>101</v>
      </c>
      <c r="D43" s="8" t="s">
        <v>16</v>
      </c>
      <c r="E43" s="17" t="s">
        <v>8</v>
      </c>
      <c r="G43" s="6">
        <v>150000</v>
      </c>
      <c r="I43" s="18">
        <v>150000</v>
      </c>
      <c r="L43" s="43"/>
      <c r="M43" s="29">
        <f t="shared" si="2"/>
        <v>150000</v>
      </c>
      <c r="N43" s="30" t="str">
        <f t="shared" si="3"/>
        <v>NO</v>
      </c>
    </row>
    <row r="44" spans="1:14" ht="38.25">
      <c r="A44" s="15" t="s">
        <v>102</v>
      </c>
      <c r="B44" s="16"/>
      <c r="C44" s="39" t="s">
        <v>103</v>
      </c>
      <c r="D44" s="8" t="s">
        <v>16</v>
      </c>
      <c r="E44" s="17" t="s">
        <v>8</v>
      </c>
      <c r="G44" s="6">
        <v>200000</v>
      </c>
      <c r="I44" s="18">
        <v>200000</v>
      </c>
      <c r="L44" s="43"/>
      <c r="M44" s="29">
        <f t="shared" si="2"/>
        <v>200000</v>
      </c>
      <c r="N44" s="30" t="str">
        <f t="shared" si="3"/>
        <v>NO</v>
      </c>
    </row>
    <row r="45" spans="1:14" ht="38.25">
      <c r="A45" s="15" t="s">
        <v>104</v>
      </c>
      <c r="B45" s="16"/>
      <c r="C45" s="39" t="s">
        <v>105</v>
      </c>
      <c r="D45" s="8" t="s">
        <v>16</v>
      </c>
      <c r="E45" s="17" t="s">
        <v>8</v>
      </c>
      <c r="G45" s="6">
        <v>120000</v>
      </c>
      <c r="I45" s="18">
        <v>120000</v>
      </c>
      <c r="L45" s="43"/>
      <c r="M45" s="29">
        <f t="shared" si="2"/>
        <v>120000</v>
      </c>
      <c r="N45" s="30" t="str">
        <f t="shared" si="3"/>
        <v>NO</v>
      </c>
    </row>
    <row r="46" spans="1:14" ht="38.25">
      <c r="A46" s="15" t="s">
        <v>106</v>
      </c>
      <c r="B46" s="16"/>
      <c r="C46" s="39" t="s">
        <v>107</v>
      </c>
      <c r="D46" s="8" t="s">
        <v>16</v>
      </c>
      <c r="E46" s="17" t="s">
        <v>8</v>
      </c>
      <c r="G46" s="6">
        <v>100000</v>
      </c>
      <c r="I46" s="18">
        <v>100000</v>
      </c>
      <c r="L46" s="43"/>
      <c r="M46" s="29">
        <f t="shared" si="2"/>
        <v>100000</v>
      </c>
      <c r="N46" s="30" t="str">
        <f t="shared" si="3"/>
        <v>NO</v>
      </c>
    </row>
    <row r="47" spans="1:14" ht="38.25">
      <c r="A47" s="15" t="s">
        <v>108</v>
      </c>
      <c r="B47" s="16"/>
      <c r="C47" s="39" t="s">
        <v>109</v>
      </c>
      <c r="D47" s="8" t="s">
        <v>16</v>
      </c>
      <c r="E47" s="17" t="s">
        <v>8</v>
      </c>
      <c r="G47" s="6">
        <v>80000</v>
      </c>
      <c r="I47" s="18">
        <v>80000</v>
      </c>
      <c r="L47" s="43"/>
      <c r="M47" s="29">
        <f t="shared" si="2"/>
        <v>80000</v>
      </c>
      <c r="N47" s="30" t="str">
        <f t="shared" si="3"/>
        <v>NO</v>
      </c>
    </row>
    <row r="48" spans="1:14" ht="38.25">
      <c r="A48" s="15" t="s">
        <v>110</v>
      </c>
      <c r="C48" s="39" t="s">
        <v>111</v>
      </c>
      <c r="D48" s="8" t="s">
        <v>16</v>
      </c>
      <c r="E48" s="17" t="s">
        <v>8</v>
      </c>
      <c r="G48" s="6">
        <v>140000</v>
      </c>
      <c r="I48" s="18">
        <v>140000</v>
      </c>
      <c r="L48" s="43"/>
      <c r="M48" s="29">
        <f t="shared" si="2"/>
        <v>140000</v>
      </c>
      <c r="N48" s="30" t="str">
        <f t="shared" si="3"/>
        <v>NO</v>
      </c>
    </row>
    <row r="49" spans="1:14" ht="63.75">
      <c r="A49" s="15" t="s">
        <v>112</v>
      </c>
      <c r="C49" s="39" t="s">
        <v>113</v>
      </c>
      <c r="D49" s="8" t="s">
        <v>16</v>
      </c>
      <c r="E49" s="17" t="s">
        <v>8</v>
      </c>
      <c r="G49" s="6">
        <v>60000</v>
      </c>
      <c r="I49" s="18">
        <v>60000</v>
      </c>
      <c r="L49" s="43"/>
      <c r="M49" s="29">
        <f t="shared" si="2"/>
        <v>60000</v>
      </c>
      <c r="N49" s="30" t="str">
        <f t="shared" si="3"/>
        <v>NO</v>
      </c>
    </row>
    <row r="50" spans="1:14" ht="38.25">
      <c r="A50" s="15" t="s">
        <v>114</v>
      </c>
      <c r="C50" s="39" t="s">
        <v>115</v>
      </c>
      <c r="D50" s="8" t="s">
        <v>16</v>
      </c>
      <c r="E50" s="17" t="s">
        <v>8</v>
      </c>
      <c r="G50" s="6">
        <v>80000</v>
      </c>
      <c r="I50" s="18">
        <v>80000</v>
      </c>
      <c r="L50" s="43"/>
      <c r="M50" s="29">
        <f t="shared" si="2"/>
        <v>80000</v>
      </c>
      <c r="N50" s="30" t="str">
        <f t="shared" si="3"/>
        <v>NO</v>
      </c>
    </row>
    <row r="51" spans="1:14" ht="51">
      <c r="A51" s="15" t="s">
        <v>116</v>
      </c>
      <c r="C51" s="39" t="s">
        <v>117</v>
      </c>
      <c r="D51" s="8" t="s">
        <v>16</v>
      </c>
      <c r="E51" s="17" t="s">
        <v>8</v>
      </c>
      <c r="G51" s="6">
        <v>140000</v>
      </c>
      <c r="I51" s="18">
        <v>140000</v>
      </c>
      <c r="L51" s="43"/>
      <c r="M51" s="29">
        <f t="shared" si="2"/>
        <v>140000</v>
      </c>
      <c r="N51" s="30" t="str">
        <f t="shared" si="3"/>
        <v>NO</v>
      </c>
    </row>
    <row r="52" spans="1:14" ht="63.75">
      <c r="A52" s="15" t="s">
        <v>118</v>
      </c>
      <c r="C52" s="39" t="s">
        <v>119</v>
      </c>
      <c r="D52" s="8" t="s">
        <v>16</v>
      </c>
      <c r="E52" s="17" t="s">
        <v>8</v>
      </c>
      <c r="G52" s="6">
        <v>30000</v>
      </c>
      <c r="I52" s="18">
        <v>30000</v>
      </c>
      <c r="L52" s="43"/>
      <c r="M52" s="29">
        <f t="shared" si="2"/>
        <v>30000</v>
      </c>
      <c r="N52" s="30" t="str">
        <f t="shared" si="3"/>
        <v>NO</v>
      </c>
    </row>
    <row r="53" spans="1:14" ht="51">
      <c r="A53" s="15" t="s">
        <v>120</v>
      </c>
      <c r="C53" s="39" t="s">
        <v>121</v>
      </c>
      <c r="D53" s="8" t="s">
        <v>122</v>
      </c>
      <c r="E53" s="17" t="s">
        <v>82</v>
      </c>
      <c r="G53" s="6">
        <v>50000</v>
      </c>
      <c r="I53" s="18">
        <v>50000</v>
      </c>
      <c r="L53" s="43"/>
      <c r="M53" s="29">
        <f t="shared" si="2"/>
        <v>50000</v>
      </c>
      <c r="N53" s="30" t="str">
        <f t="shared" si="3"/>
        <v>NO</v>
      </c>
    </row>
    <row r="54" spans="1:14" ht="76.5">
      <c r="A54" s="15" t="s">
        <v>123</v>
      </c>
      <c r="C54" s="39" t="s">
        <v>124</v>
      </c>
      <c r="D54" s="8" t="s">
        <v>125</v>
      </c>
      <c r="E54" s="17" t="s">
        <v>126</v>
      </c>
      <c r="G54" s="6">
        <v>45000</v>
      </c>
      <c r="I54" s="18">
        <v>45000</v>
      </c>
      <c r="L54" s="43"/>
      <c r="M54" s="29">
        <f t="shared" si="2"/>
        <v>45000</v>
      </c>
      <c r="N54" s="30" t="str">
        <f t="shared" si="3"/>
        <v>NO</v>
      </c>
    </row>
    <row r="55" spans="1:14" ht="51">
      <c r="A55" s="15" t="s">
        <v>127</v>
      </c>
      <c r="C55" s="39" t="s">
        <v>128</v>
      </c>
      <c r="D55" s="8" t="s">
        <v>14</v>
      </c>
      <c r="E55" s="17" t="s">
        <v>8</v>
      </c>
      <c r="G55" s="6">
        <v>50000</v>
      </c>
      <c r="I55" s="18">
        <v>50000</v>
      </c>
      <c r="L55" s="43"/>
      <c r="M55" s="29">
        <f t="shared" si="2"/>
        <v>50000</v>
      </c>
      <c r="N55" s="30" t="str">
        <f t="shared" si="3"/>
        <v>NO</v>
      </c>
    </row>
    <row r="56" spans="1:14" ht="38.25">
      <c r="A56" s="15" t="s">
        <v>129</v>
      </c>
      <c r="C56" s="39" t="s">
        <v>130</v>
      </c>
      <c r="D56" s="8" t="s">
        <v>14</v>
      </c>
      <c r="E56" s="17" t="s">
        <v>8</v>
      </c>
      <c r="G56" s="6">
        <v>80000</v>
      </c>
      <c r="I56" s="18">
        <v>80000</v>
      </c>
      <c r="L56" s="43"/>
      <c r="M56" s="29">
        <f t="shared" si="2"/>
        <v>80000</v>
      </c>
      <c r="N56" s="30" t="str">
        <f t="shared" si="3"/>
        <v>NO</v>
      </c>
    </row>
    <row r="57" spans="1:14" ht="51">
      <c r="A57" s="15" t="s">
        <v>131</v>
      </c>
      <c r="C57" s="40" t="s">
        <v>135</v>
      </c>
      <c r="D57" s="8" t="s">
        <v>16</v>
      </c>
      <c r="E57" s="17" t="s">
        <v>8</v>
      </c>
      <c r="G57" s="6">
        <v>40000</v>
      </c>
      <c r="I57" s="18">
        <v>40000</v>
      </c>
      <c r="L57" s="43"/>
      <c r="M57" s="29">
        <f t="shared" si="2"/>
        <v>40000</v>
      </c>
      <c r="N57" s="30" t="str">
        <f t="shared" si="3"/>
        <v>NO</v>
      </c>
    </row>
    <row r="58" spans="1:14" ht="51">
      <c r="A58" s="15" t="s">
        <v>132</v>
      </c>
      <c r="C58" s="40" t="s">
        <v>136</v>
      </c>
      <c r="D58" s="8" t="s">
        <v>16</v>
      </c>
      <c r="E58" s="17" t="s">
        <v>8</v>
      </c>
      <c r="G58" s="6">
        <v>30000</v>
      </c>
      <c r="I58" s="18">
        <v>30000</v>
      </c>
      <c r="L58" s="43"/>
      <c r="M58" s="29">
        <f t="shared" si="2"/>
        <v>30000</v>
      </c>
      <c r="N58" s="30" t="str">
        <f t="shared" si="3"/>
        <v>NO</v>
      </c>
    </row>
    <row r="59" spans="1:14" ht="63.75">
      <c r="A59" s="15" t="s">
        <v>133</v>
      </c>
      <c r="C59" s="40" t="s">
        <v>137</v>
      </c>
      <c r="D59" s="8" t="s">
        <v>16</v>
      </c>
      <c r="E59" s="17" t="s">
        <v>8</v>
      </c>
      <c r="G59" s="6">
        <v>70000</v>
      </c>
      <c r="I59" s="18">
        <v>70000</v>
      </c>
      <c r="L59" s="43"/>
      <c r="M59" s="29">
        <f t="shared" si="2"/>
        <v>70000</v>
      </c>
      <c r="N59" s="30" t="str">
        <f t="shared" si="3"/>
        <v>NO</v>
      </c>
    </row>
    <row r="60" spans="1:14" ht="63.75">
      <c r="A60" s="15" t="s">
        <v>134</v>
      </c>
      <c r="C60" s="40" t="s">
        <v>184</v>
      </c>
      <c r="D60" s="8" t="s">
        <v>16</v>
      </c>
      <c r="E60" s="17" t="s">
        <v>8</v>
      </c>
      <c r="G60" s="6">
        <v>700000</v>
      </c>
      <c r="I60" s="18">
        <f>700000-150000</f>
        <v>550000</v>
      </c>
      <c r="L60" s="43"/>
      <c r="M60" s="29">
        <f t="shared" si="2"/>
        <v>700000</v>
      </c>
      <c r="N60" s="30" t="str">
        <f t="shared" si="3"/>
        <v>SI</v>
      </c>
    </row>
    <row r="61" spans="1:14" ht="51">
      <c r="A61" s="15" t="s">
        <v>139</v>
      </c>
      <c r="B61" s="16"/>
      <c r="C61" s="40" t="s">
        <v>138</v>
      </c>
      <c r="D61" s="8" t="s">
        <v>16</v>
      </c>
      <c r="E61" s="17" t="s">
        <v>8</v>
      </c>
      <c r="F61" s="36"/>
      <c r="G61" s="6">
        <v>500000</v>
      </c>
      <c r="H61" s="36"/>
      <c r="I61" s="18">
        <v>500000</v>
      </c>
      <c r="J61" s="48"/>
      <c r="K61" s="48"/>
      <c r="L61" s="43"/>
      <c r="M61" s="29">
        <f t="shared" si="2"/>
        <v>500000</v>
      </c>
      <c r="N61" s="30" t="str">
        <f t="shared" si="3"/>
        <v>NO</v>
      </c>
    </row>
    <row r="62" spans="1:14" ht="38.25">
      <c r="A62" s="15" t="s">
        <v>140</v>
      </c>
      <c r="B62" s="16"/>
      <c r="C62" s="40" t="s">
        <v>142</v>
      </c>
      <c r="D62" s="8" t="s">
        <v>17</v>
      </c>
      <c r="E62" s="8" t="s">
        <v>82</v>
      </c>
      <c r="F62" s="36"/>
      <c r="G62" s="6">
        <v>90000</v>
      </c>
      <c r="H62" s="36"/>
      <c r="I62" s="18">
        <v>90000</v>
      </c>
      <c r="J62" s="48"/>
      <c r="K62" s="48"/>
      <c r="L62" s="43"/>
      <c r="M62" s="29">
        <f t="shared" si="2"/>
        <v>90000</v>
      </c>
      <c r="N62" s="30" t="str">
        <f t="shared" si="3"/>
        <v>NO</v>
      </c>
    </row>
    <row r="63" spans="1:14" ht="38.25">
      <c r="A63" s="15" t="s">
        <v>141</v>
      </c>
      <c r="B63" s="16"/>
      <c r="C63" s="40" t="s">
        <v>143</v>
      </c>
      <c r="D63" s="8" t="s">
        <v>17</v>
      </c>
      <c r="E63" s="8" t="s">
        <v>82</v>
      </c>
      <c r="F63" s="36"/>
      <c r="G63" s="6">
        <v>150000</v>
      </c>
      <c r="H63" s="36"/>
      <c r="I63" s="18">
        <v>150000</v>
      </c>
      <c r="J63" s="48"/>
      <c r="K63" s="48"/>
      <c r="L63" s="43"/>
      <c r="M63" s="29">
        <f t="shared" si="2"/>
        <v>150000</v>
      </c>
      <c r="N63" s="30" t="str">
        <f t="shared" si="3"/>
        <v>NO</v>
      </c>
    </row>
    <row r="64" spans="1:14" ht="51">
      <c r="A64" s="15" t="s">
        <v>144</v>
      </c>
      <c r="B64" s="16"/>
      <c r="C64" s="40" t="s">
        <v>145</v>
      </c>
      <c r="D64" s="8" t="s">
        <v>10</v>
      </c>
      <c r="E64" s="8" t="s">
        <v>126</v>
      </c>
      <c r="F64" s="36"/>
      <c r="G64" s="6">
        <v>48800</v>
      </c>
      <c r="H64" s="36"/>
      <c r="I64" s="18">
        <v>48800</v>
      </c>
      <c r="J64" s="48"/>
      <c r="K64" s="48"/>
      <c r="L64" s="43"/>
      <c r="M64" s="29">
        <f t="shared" si="2"/>
        <v>48800</v>
      </c>
      <c r="N64" s="30" t="str">
        <f t="shared" si="3"/>
        <v>NO</v>
      </c>
    </row>
    <row r="65" spans="1:14" ht="38.25">
      <c r="A65" s="15" t="s">
        <v>146</v>
      </c>
      <c r="B65" s="16"/>
      <c r="C65" s="40" t="s">
        <v>148</v>
      </c>
      <c r="D65" s="8" t="s">
        <v>122</v>
      </c>
      <c r="E65" s="8" t="s">
        <v>126</v>
      </c>
      <c r="F65" s="36"/>
      <c r="G65" s="6">
        <v>187044</v>
      </c>
      <c r="H65" s="36"/>
      <c r="I65" s="18">
        <v>187044</v>
      </c>
      <c r="J65" s="48"/>
      <c r="K65" s="48"/>
      <c r="L65" s="43"/>
      <c r="M65" s="29">
        <f t="shared" si="2"/>
        <v>187044</v>
      </c>
      <c r="N65" s="30" t="str">
        <f t="shared" si="3"/>
        <v>NO</v>
      </c>
    </row>
    <row r="66" spans="1:14" ht="38.25">
      <c r="A66" s="15" t="s">
        <v>147</v>
      </c>
      <c r="B66" s="16"/>
      <c r="C66" s="40" t="s">
        <v>149</v>
      </c>
      <c r="D66" s="8" t="s">
        <v>122</v>
      </c>
      <c r="E66" s="8" t="s">
        <v>126</v>
      </c>
      <c r="F66" s="36"/>
      <c r="G66" s="6">
        <v>204362</v>
      </c>
      <c r="H66" s="36"/>
      <c r="I66" s="18">
        <v>204362</v>
      </c>
      <c r="J66" s="48"/>
      <c r="K66" s="48"/>
      <c r="L66" s="43"/>
      <c r="M66" s="29">
        <f t="shared" si="2"/>
        <v>204362</v>
      </c>
      <c r="N66" s="30" t="str">
        <f t="shared" si="3"/>
        <v>NO</v>
      </c>
    </row>
    <row r="67" spans="1:14" ht="63.75" hidden="1" outlineLevel="1">
      <c r="A67" s="54" t="s">
        <v>150</v>
      </c>
      <c r="B67" s="55"/>
      <c r="C67" s="66" t="s">
        <v>185</v>
      </c>
      <c r="D67" s="57" t="s">
        <v>20</v>
      </c>
      <c r="E67" s="57" t="s">
        <v>8</v>
      </c>
      <c r="F67" s="62"/>
      <c r="G67" s="59">
        <v>60000</v>
      </c>
      <c r="H67" s="62"/>
      <c r="I67" s="60">
        <v>0</v>
      </c>
      <c r="J67" s="65"/>
      <c r="K67" s="65"/>
      <c r="L67" s="61"/>
      <c r="M67" s="63">
        <f t="shared" si="2"/>
        <v>60000</v>
      </c>
      <c r="N67" s="64" t="str">
        <f t="shared" si="3"/>
        <v>SI</v>
      </c>
    </row>
    <row r="68" spans="1:14" ht="51" hidden="1" outlineLevel="1">
      <c r="A68" s="54" t="s">
        <v>151</v>
      </c>
      <c r="B68" s="55"/>
      <c r="C68" s="66" t="s">
        <v>186</v>
      </c>
      <c r="D68" s="57" t="s">
        <v>15</v>
      </c>
      <c r="E68" s="57" t="s">
        <v>8</v>
      </c>
      <c r="F68" s="62"/>
      <c r="G68" s="59">
        <v>80000</v>
      </c>
      <c r="H68" s="62"/>
      <c r="I68" s="60">
        <v>0</v>
      </c>
      <c r="J68" s="65"/>
      <c r="K68" s="65"/>
      <c r="L68" s="61"/>
      <c r="M68" s="63">
        <f t="shared" si="2"/>
        <v>80000</v>
      </c>
      <c r="N68" s="64" t="str">
        <f t="shared" si="3"/>
        <v>SI</v>
      </c>
    </row>
    <row r="69" spans="1:14" ht="51" hidden="1" outlineLevel="1">
      <c r="A69" s="54" t="s">
        <v>152</v>
      </c>
      <c r="B69" s="55"/>
      <c r="C69" s="66" t="s">
        <v>187</v>
      </c>
      <c r="D69" s="57" t="s">
        <v>15</v>
      </c>
      <c r="E69" s="57" t="s">
        <v>8</v>
      </c>
      <c r="F69" s="62"/>
      <c r="G69" s="59">
        <v>75000</v>
      </c>
      <c r="H69" s="62"/>
      <c r="I69" s="60">
        <v>0</v>
      </c>
      <c r="J69" s="65"/>
      <c r="K69" s="65"/>
      <c r="L69" s="61"/>
      <c r="M69" s="63">
        <f t="shared" si="2"/>
        <v>75000</v>
      </c>
      <c r="N69" s="64" t="str">
        <f t="shared" si="3"/>
        <v>SI</v>
      </c>
    </row>
    <row r="70" spans="1:14" ht="51" hidden="1" outlineLevel="1">
      <c r="A70" s="54" t="s">
        <v>153</v>
      </c>
      <c r="B70" s="55"/>
      <c r="C70" s="66" t="s">
        <v>188</v>
      </c>
      <c r="D70" s="57" t="s">
        <v>20</v>
      </c>
      <c r="E70" s="57" t="s">
        <v>8</v>
      </c>
      <c r="F70" s="62"/>
      <c r="G70" s="59">
        <v>55000</v>
      </c>
      <c r="H70" s="62"/>
      <c r="I70" s="60">
        <v>0</v>
      </c>
      <c r="J70" s="65"/>
      <c r="K70" s="65"/>
      <c r="L70" s="61"/>
      <c r="M70" s="63">
        <f t="shared" si="2"/>
        <v>55000</v>
      </c>
      <c r="N70" s="64" t="str">
        <f t="shared" si="3"/>
        <v>SI</v>
      </c>
    </row>
    <row r="71" spans="1:14" ht="63.75" hidden="1" outlineLevel="1">
      <c r="A71" s="54" t="s">
        <v>154</v>
      </c>
      <c r="B71" s="55"/>
      <c r="C71" s="66" t="s">
        <v>189</v>
      </c>
      <c r="D71" s="57" t="s">
        <v>16</v>
      </c>
      <c r="E71" s="57" t="s">
        <v>8</v>
      </c>
      <c r="F71" s="62"/>
      <c r="G71" s="59">
        <v>100000</v>
      </c>
      <c r="H71" s="62"/>
      <c r="I71" s="60">
        <v>0</v>
      </c>
      <c r="J71" s="65"/>
      <c r="K71" s="65"/>
      <c r="L71" s="61"/>
      <c r="M71" s="63">
        <f t="shared" si="2"/>
        <v>100000</v>
      </c>
      <c r="N71" s="64" t="str">
        <f t="shared" si="3"/>
        <v>SI</v>
      </c>
    </row>
    <row r="72" spans="1:14" s="5" customFormat="1" ht="15.75" collapsed="1">
      <c r="A72" s="19"/>
      <c r="B72" s="20"/>
      <c r="C72" s="23" t="s">
        <v>160</v>
      </c>
      <c r="D72" s="21"/>
      <c r="E72" s="21"/>
      <c r="F72" s="35"/>
      <c r="G72" s="35"/>
      <c r="H72" s="35"/>
      <c r="I72" s="22"/>
      <c r="J72" s="47"/>
      <c r="K72" s="47"/>
      <c r="L72" s="42"/>
      <c r="M72" s="29"/>
      <c r="N72" s="30"/>
    </row>
    <row r="73" spans="1:14" s="5" customFormat="1" ht="45.75" customHeight="1">
      <c r="A73" s="19" t="s">
        <v>170</v>
      </c>
      <c r="B73" s="20"/>
      <c r="C73" s="40" t="s">
        <v>171</v>
      </c>
      <c r="D73" s="8" t="s">
        <v>16</v>
      </c>
      <c r="E73" s="8" t="s">
        <v>8</v>
      </c>
      <c r="F73" s="35"/>
      <c r="G73" s="35"/>
      <c r="H73" s="6">
        <v>7300</v>
      </c>
      <c r="I73" s="18">
        <v>7300</v>
      </c>
      <c r="J73" s="51"/>
      <c r="K73" s="51">
        <v>1000</v>
      </c>
      <c r="L73" s="52">
        <v>1000</v>
      </c>
      <c r="M73" s="29">
        <v>7300</v>
      </c>
      <c r="N73" s="30" t="str">
        <f aca="true" t="shared" si="4" ref="N73:N81">IF(I73=M73,"NO","SI")</f>
        <v>NO</v>
      </c>
    </row>
    <row r="74" spans="1:14" s="5" customFormat="1" ht="42.75" customHeight="1">
      <c r="A74" s="19" t="s">
        <v>168</v>
      </c>
      <c r="B74" s="20"/>
      <c r="C74" s="40" t="s">
        <v>169</v>
      </c>
      <c r="D74" s="8" t="s">
        <v>16</v>
      </c>
      <c r="E74" s="8" t="s">
        <v>8</v>
      </c>
      <c r="F74" s="35"/>
      <c r="G74" s="35"/>
      <c r="H74" s="6">
        <v>7300</v>
      </c>
      <c r="I74" s="18">
        <v>7300</v>
      </c>
      <c r="J74" s="51"/>
      <c r="K74" s="51">
        <v>1000</v>
      </c>
      <c r="L74" s="52">
        <v>1000</v>
      </c>
      <c r="M74" s="29">
        <v>7300</v>
      </c>
      <c r="N74" s="30" t="str">
        <f t="shared" si="4"/>
        <v>NO</v>
      </c>
    </row>
    <row r="75" spans="1:14" s="5" customFormat="1" ht="38.25">
      <c r="A75" s="19" t="s">
        <v>166</v>
      </c>
      <c r="B75" s="20"/>
      <c r="C75" s="40" t="s">
        <v>167</v>
      </c>
      <c r="D75" s="8" t="s">
        <v>16</v>
      </c>
      <c r="E75" s="8" t="s">
        <v>8</v>
      </c>
      <c r="F75" s="35"/>
      <c r="G75" s="35"/>
      <c r="H75" s="6">
        <v>10950</v>
      </c>
      <c r="I75" s="18">
        <v>10950</v>
      </c>
      <c r="J75" s="51"/>
      <c r="K75" s="51">
        <v>1500</v>
      </c>
      <c r="L75" s="52">
        <v>1500</v>
      </c>
      <c r="M75" s="29">
        <v>10950</v>
      </c>
      <c r="N75" s="30" t="str">
        <f t="shared" si="4"/>
        <v>NO</v>
      </c>
    </row>
    <row r="76" spans="1:14" s="5" customFormat="1" ht="38.25">
      <c r="A76" s="19" t="s">
        <v>163</v>
      </c>
      <c r="B76" s="20"/>
      <c r="C76" s="40" t="s">
        <v>164</v>
      </c>
      <c r="D76" s="8" t="s">
        <v>16</v>
      </c>
      <c r="E76" s="8" t="s">
        <v>8</v>
      </c>
      <c r="F76" s="35"/>
      <c r="G76" s="35"/>
      <c r="H76" s="6">
        <v>16800</v>
      </c>
      <c r="I76" s="18">
        <v>16800</v>
      </c>
      <c r="J76" s="51"/>
      <c r="K76" s="51">
        <v>2000</v>
      </c>
      <c r="L76" s="52">
        <v>2000</v>
      </c>
      <c r="M76" s="29">
        <v>16800</v>
      </c>
      <c r="N76" s="30" t="str">
        <f t="shared" si="4"/>
        <v>NO</v>
      </c>
    </row>
    <row r="77" spans="1:14" s="5" customFormat="1" ht="63.75">
      <c r="A77" s="19" t="s">
        <v>165</v>
      </c>
      <c r="B77" s="20"/>
      <c r="C77" s="40" t="s">
        <v>172</v>
      </c>
      <c r="D77" s="8" t="s">
        <v>14</v>
      </c>
      <c r="E77" s="8" t="s">
        <v>8</v>
      </c>
      <c r="F77" s="35"/>
      <c r="G77" s="35"/>
      <c r="H77" s="6">
        <v>36500</v>
      </c>
      <c r="I77" s="18">
        <v>36500</v>
      </c>
      <c r="J77" s="51"/>
      <c r="K77" s="51">
        <v>5000</v>
      </c>
      <c r="L77" s="52">
        <v>5000</v>
      </c>
      <c r="M77" s="29">
        <v>36500</v>
      </c>
      <c r="N77" s="30" t="str">
        <f t="shared" si="4"/>
        <v>NO</v>
      </c>
    </row>
    <row r="78" spans="1:14" s="5" customFormat="1" ht="38.25">
      <c r="A78" s="19" t="s">
        <v>161</v>
      </c>
      <c r="B78" s="20"/>
      <c r="C78" s="40" t="s">
        <v>162</v>
      </c>
      <c r="D78" s="8" t="s">
        <v>16</v>
      </c>
      <c r="E78" s="8" t="s">
        <v>8</v>
      </c>
      <c r="F78" s="35"/>
      <c r="G78" s="35"/>
      <c r="H78" s="6">
        <v>14577.78</v>
      </c>
      <c r="I78" s="18">
        <v>14577.78</v>
      </c>
      <c r="J78" s="51">
        <v>2000</v>
      </c>
      <c r="K78" s="51">
        <v>2000</v>
      </c>
      <c r="L78" s="52">
        <v>2000</v>
      </c>
      <c r="M78" s="29">
        <v>14577.78</v>
      </c>
      <c r="N78" s="30" t="str">
        <f t="shared" si="4"/>
        <v>NO</v>
      </c>
    </row>
    <row r="79" spans="1:14" s="5" customFormat="1" ht="61.5" customHeight="1">
      <c r="A79" s="19" t="s">
        <v>173</v>
      </c>
      <c r="B79" s="20"/>
      <c r="C79" s="40" t="s">
        <v>174</v>
      </c>
      <c r="D79" s="8" t="s">
        <v>14</v>
      </c>
      <c r="E79" s="8" t="s">
        <v>8</v>
      </c>
      <c r="F79" s="35"/>
      <c r="G79" s="35"/>
      <c r="H79" s="6">
        <v>25408.27</v>
      </c>
      <c r="I79" s="18">
        <v>25408.27</v>
      </c>
      <c r="J79" s="51"/>
      <c r="K79" s="51">
        <v>3000</v>
      </c>
      <c r="L79" s="52">
        <v>3000</v>
      </c>
      <c r="M79" s="29">
        <v>25408.27</v>
      </c>
      <c r="N79" s="30" t="str">
        <f t="shared" si="4"/>
        <v>NO</v>
      </c>
    </row>
    <row r="80" spans="1:14" s="5" customFormat="1" ht="69" customHeight="1">
      <c r="A80" s="19" t="s">
        <v>175</v>
      </c>
      <c r="B80" s="20"/>
      <c r="C80" s="40" t="s">
        <v>176</v>
      </c>
      <c r="D80" s="8" t="s">
        <v>14</v>
      </c>
      <c r="E80" s="8" t="s">
        <v>8</v>
      </c>
      <c r="F80" s="35"/>
      <c r="G80" s="35"/>
      <c r="H80" s="6">
        <v>76285</v>
      </c>
      <c r="I80" s="18">
        <v>76285</v>
      </c>
      <c r="J80" s="51"/>
      <c r="K80" s="51">
        <v>9500</v>
      </c>
      <c r="L80" s="52">
        <v>9500</v>
      </c>
      <c r="M80" s="29">
        <v>76285</v>
      </c>
      <c r="N80" s="30" t="str">
        <f t="shared" si="4"/>
        <v>NO</v>
      </c>
    </row>
    <row r="81" spans="1:14" s="5" customFormat="1" ht="61.5" customHeight="1">
      <c r="A81" s="19" t="s">
        <v>177</v>
      </c>
      <c r="B81" s="20"/>
      <c r="C81" s="40" t="s">
        <v>178</v>
      </c>
      <c r="D81" s="8" t="s">
        <v>14</v>
      </c>
      <c r="E81" s="8" t="s">
        <v>8</v>
      </c>
      <c r="F81" s="35"/>
      <c r="G81" s="35"/>
      <c r="H81" s="6">
        <v>76285</v>
      </c>
      <c r="I81" s="18">
        <v>76285</v>
      </c>
      <c r="J81" s="51"/>
      <c r="K81" s="51">
        <v>9500</v>
      </c>
      <c r="L81" s="52">
        <v>9500</v>
      </c>
      <c r="M81" s="29">
        <v>76285</v>
      </c>
      <c r="N81" s="30" t="str">
        <f t="shared" si="4"/>
        <v>NO</v>
      </c>
    </row>
    <row r="82" spans="1:13" ht="12.75">
      <c r="A82" s="15"/>
      <c r="B82" s="16"/>
      <c r="C82" s="31" t="s">
        <v>9</v>
      </c>
      <c r="D82" s="32"/>
      <c r="E82" s="32"/>
      <c r="F82" s="38"/>
      <c r="G82" s="38"/>
      <c r="H82" s="38"/>
      <c r="I82" s="33">
        <f>SUM(I3:I81)</f>
        <v>5898524.93</v>
      </c>
      <c r="J82" s="50"/>
      <c r="K82" s="50"/>
      <c r="L82" s="44"/>
      <c r="M82" s="34">
        <f>SUM(M3:M81)</f>
        <v>6819612.05</v>
      </c>
    </row>
    <row r="83" spans="1:12" ht="12.75">
      <c r="A83" s="15"/>
      <c r="B83" s="16"/>
      <c r="C83" s="24"/>
      <c r="D83" s="25"/>
      <c r="E83" s="6"/>
      <c r="I83" s="18"/>
      <c r="L83" s="43"/>
    </row>
    <row r="84" spans="1:12" ht="12.75">
      <c r="A84" s="15"/>
      <c r="B84" s="16"/>
      <c r="C84" s="24"/>
      <c r="D84" s="25"/>
      <c r="E84" s="6"/>
      <c r="I84" s="18"/>
      <c r="L84" s="43"/>
    </row>
    <row r="85" spans="1:12" ht="12.75">
      <c r="A85" s="15"/>
      <c r="B85" s="16"/>
      <c r="C85" s="24"/>
      <c r="D85" s="25"/>
      <c r="E85" s="6"/>
      <c r="I85" s="18"/>
      <c r="L85" s="43"/>
    </row>
    <row r="86" spans="1:12" ht="12.75">
      <c r="A86" s="15"/>
      <c r="B86" s="16"/>
      <c r="C86" s="24"/>
      <c r="D86" s="25"/>
      <c r="E86" s="6"/>
      <c r="I86" s="18"/>
      <c r="L86" s="43"/>
    </row>
    <row r="87" spans="1:12" ht="12.75">
      <c r="A87" s="15"/>
      <c r="B87" s="16"/>
      <c r="I87" s="18"/>
      <c r="L87" s="43"/>
    </row>
    <row r="88" spans="1:12" ht="12.75">
      <c r="A88" s="15"/>
      <c r="B88" s="16"/>
      <c r="I88" s="18"/>
      <c r="L88" s="43"/>
    </row>
    <row r="89" spans="1:12" ht="12.75">
      <c r="A89" s="15"/>
      <c r="B89" s="16"/>
      <c r="I89" s="18"/>
      <c r="L89" s="43"/>
    </row>
    <row r="90" spans="1:12" ht="12.75">
      <c r="A90" s="15"/>
      <c r="B90" s="16"/>
      <c r="I90" s="18"/>
      <c r="L90" s="43"/>
    </row>
    <row r="91" spans="1:12" ht="12.75">
      <c r="A91" s="15"/>
      <c r="B91" s="16"/>
      <c r="I91" s="18"/>
      <c r="L91" s="43"/>
    </row>
    <row r="92" spans="1:12" ht="12.75">
      <c r="A92" s="15"/>
      <c r="B92" s="16"/>
      <c r="I92" s="18"/>
      <c r="L92" s="43"/>
    </row>
    <row r="93" spans="1:12" ht="12.75">
      <c r="A93" s="15"/>
      <c r="B93" s="16"/>
      <c r="I93" s="18"/>
      <c r="L93" s="43"/>
    </row>
    <row r="94" spans="1:12" ht="12.75">
      <c r="A94" s="15"/>
      <c r="B94" s="16"/>
      <c r="I94" s="18"/>
      <c r="L94" s="43"/>
    </row>
    <row r="95" spans="1:12" ht="12.75">
      <c r="A95" s="15"/>
      <c r="B95" s="16"/>
      <c r="I95" s="18"/>
      <c r="L95" s="43"/>
    </row>
    <row r="96" spans="1:12" ht="12.75">
      <c r="A96" s="15"/>
      <c r="B96" s="16"/>
      <c r="I96" s="18"/>
      <c r="L96" s="43"/>
    </row>
    <row r="97" spans="1:12" ht="12.75">
      <c r="A97" s="15"/>
      <c r="B97" s="16"/>
      <c r="I97" s="18"/>
      <c r="L97" s="43"/>
    </row>
    <row r="98" spans="1:12" ht="12.75">
      <c r="A98" s="15"/>
      <c r="B98" s="16"/>
      <c r="I98" s="18"/>
      <c r="L98" s="43"/>
    </row>
    <row r="99" spans="1:12" ht="12.75">
      <c r="A99" s="15"/>
      <c r="B99" s="16"/>
      <c r="I99" s="18"/>
      <c r="L99" s="43"/>
    </row>
    <row r="100" spans="1:12" ht="12.75">
      <c r="A100" s="15"/>
      <c r="B100" s="16"/>
      <c r="I100" s="18"/>
      <c r="L100" s="43"/>
    </row>
  </sheetData>
  <sheetProtection/>
  <autoFilter ref="A1:N82"/>
  <printOptions gridLines="1" horizontalCentered="1"/>
  <pageMargins left="0.31496062992125984" right="0.5511811023622047" top="0.7480314960629921" bottom="0.5118110236220472" header="0.3937007874015748" footer="0.2755905511811024"/>
  <pageSetup horizontalDpi="300" verticalDpi="300" orientation="landscape" pageOrder="overThenDown" paperSize="9" r:id="rId1"/>
  <headerFooter alignWithMargins="0">
    <oddHeader>&amp;CD.LGS. 1010/1948 PROGRAMMA 2015</oddHeader>
    <oddFooter>&amp;LRegione Emilia-Romagna
Direzione Generale Ambiente e Difesa del Suolo e della Costa&amp;Cpag.&amp;P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stefania capelli</cp:lastModifiedBy>
  <cp:lastPrinted>2011-03-10T15:52:17Z</cp:lastPrinted>
  <dcterms:created xsi:type="dcterms:W3CDTF">2005-05-09T12:38:21Z</dcterms:created>
  <dcterms:modified xsi:type="dcterms:W3CDTF">2016-09-27T10:06:54Z</dcterms:modified>
  <cp:category/>
  <cp:version/>
  <cp:contentType/>
  <cp:contentStatus/>
</cp:coreProperties>
</file>