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20" windowWidth="9225" windowHeight="5100" tabRatio="773" activeTab="0"/>
  </bookViews>
  <sheets>
    <sheet name="183 1992-1996 RENO" sheetId="1" r:id="rId1"/>
  </sheets>
  <definedNames>
    <definedName name="_xlnm.Print_Titles" localSheetId="0">'183 1992-1996 RENO'!$A:$B,'183 1992-1996 RENO'!$1:$1</definedName>
  </definedNames>
  <calcPr fullCalcOnLoad="1"/>
</workbook>
</file>

<file path=xl/sharedStrings.xml><?xml version="1.0" encoding="utf-8"?>
<sst xmlns="http://schemas.openxmlformats.org/spreadsheetml/2006/main" count="279" uniqueCount="124">
  <si>
    <t>TITOLO</t>
  </si>
  <si>
    <t>CODICE</t>
  </si>
  <si>
    <t>PROV.</t>
  </si>
  <si>
    <t>1E2C001</t>
  </si>
  <si>
    <t>000</t>
  </si>
  <si>
    <t>BO</t>
  </si>
  <si>
    <t>1E2C003</t>
  </si>
  <si>
    <t>RA</t>
  </si>
  <si>
    <t>1E2C004</t>
  </si>
  <si>
    <t>2E2C001</t>
  </si>
  <si>
    <t>001</t>
  </si>
  <si>
    <t>002</t>
  </si>
  <si>
    <t>2E2C002</t>
  </si>
  <si>
    <t>2E2C003</t>
  </si>
  <si>
    <t>003</t>
  </si>
  <si>
    <t>2E2C004</t>
  </si>
  <si>
    <t>2E2C005</t>
  </si>
  <si>
    <t>2E2C006</t>
  </si>
  <si>
    <t>004</t>
  </si>
  <si>
    <t>005</t>
  </si>
  <si>
    <t>006</t>
  </si>
  <si>
    <t>007</t>
  </si>
  <si>
    <t>008</t>
  </si>
  <si>
    <t>009</t>
  </si>
  <si>
    <t>010</t>
  </si>
  <si>
    <t>2E3C001</t>
  </si>
  <si>
    <t>2E3C002</t>
  </si>
  <si>
    <t>2E3C003</t>
  </si>
  <si>
    <t>MANUTENZIONE</t>
  </si>
  <si>
    <t>2E4C001</t>
  </si>
  <si>
    <t>1E2C002 (ex 1E4C001)</t>
  </si>
  <si>
    <t xml:space="preserve">2B3C001 (ex 2E4C001.005)     </t>
  </si>
  <si>
    <t>COMUNI VARI - BASSO RENO - CAVO NAPOLEONICO - Sfalci arginature nei tratti non gestiti dai frontisti</t>
  </si>
  <si>
    <t>SAVIGNO - T. SAMOGGIA - Manutenzioni e ripristino difese spondali in località Doccia</t>
  </si>
  <si>
    <t>COMUNI VARI - T. LAVINO - Manutenzioni nell'alveo dal ponte A1 al ponte della SS via Emilia</t>
  </si>
  <si>
    <t>BORGO TOSSIGNANO - T. SANTERNO - Manutenzione e ripristino briglia in loc. Borgo Tossignano</t>
  </si>
  <si>
    <t>COMUNI VARI - T. SENIO - Manutenzione interno alveo per riduzione scabrezza nei tratti aginati di valle</t>
  </si>
  <si>
    <t>CASALECCHIO DI RENO - BOLOGNA - FIUME RENO - Manutenzioni e sistemazioni idrauliche diverse nel tronco di 3^ categoria</t>
  </si>
  <si>
    <t>LOTTO</t>
  </si>
  <si>
    <t>SOGGETTO ATTUATORE</t>
  </si>
  <si>
    <t>IMPORTO FINANZIAMENTO Euro Del.G. 2299/93</t>
  </si>
  <si>
    <t>IMPORTO FINANZIAMENTO Del.G. 2299/93</t>
  </si>
  <si>
    <t>CENTO - S.AGOSTINO - POGGIO RENATICO - GALLIERA - FIUME RENO - Difesa di sponde in botta, ripristino di sponde in frana, costruzione di banca a campagna in tratto soggetto a filtrazione con opere di rinaturalizzazione e difesa a verde</t>
  </si>
  <si>
    <t xml:space="preserve">BARICELLA - MALALBERGO - NAVILE - DIVERSIVO SAVENA ABBANDONATO - Manutenzione ordinaria alle opere idrauliche di 2^ categoria  </t>
  </si>
  <si>
    <t xml:space="preserve">OZZANO - BUDRIO - MEDICINA - MOLINELLA - TORRENTE QUADERNA - Lavori di ordinaria manutenzione lungo l'asta del torrente </t>
  </si>
  <si>
    <t xml:space="preserve">BUDRIO - MEDICINA - MOLINELLA - ARGENTA - TORRENTE IDICE - Lavori di ordinaria manutenzione lungo l'asta del torrente </t>
  </si>
  <si>
    <t xml:space="preserve">LUGO - ALFONSINE - TORRENTE SANTERNO - Sistemazione idraulica mediante escavazione e movimentazione di materiali terrosi fra il pil.43 e il pil.56 </t>
  </si>
  <si>
    <t>MEDICINA - TORRENTE IDICE - Sistemazione idraulica mediante escavazione e movimentazione di materiali terrosi fra il pil.43 e il pil.47</t>
  </si>
  <si>
    <t>IMPORTO FINANZIAMENTO Del.G. 725/94</t>
  </si>
  <si>
    <t>IMPORTO FINANZIAMENTO Euro Del.G. 725/94</t>
  </si>
  <si>
    <t>IMPORTO FINANZIAMENTO Del.G. 5501/93</t>
  </si>
  <si>
    <t>IMPORTO FINANZIAMENTO Euro Del.G. 5501/93</t>
  </si>
  <si>
    <t>ALFONSINE-ARGENTA-COTIGNOLA-FUSIGNANO-MORDANO-BAGNARA-LUGO-CONSELICE-FAENZA-SOLAROLO-FIUME RENO, SANTERNO, SENIO - Lavori di manutenzione in tratti saltuari mediante tagli di vegetazione di qualsiasi tipo e ripresa di piccole frane</t>
  </si>
  <si>
    <t>METRI CUBI DA ESTRARRE Del. G. 5501/93</t>
  </si>
  <si>
    <t xml:space="preserve">BAGNARA - LUGO - MORDANO - MASSA LOMBARDA - SANT'AGATA - TORRENTE SANTERNO - Sistemazione idrauolica mediante escavazione e movimentazione di materiali terrosi fra il pil.13 e il pil.21 </t>
  </si>
  <si>
    <t xml:space="preserve">LUGO - TORRENTE SANTERNO - Sistemazione idraulica mediante escavazione e movimentazione di materiali terrosi fra il pil.30 e il pil.40 </t>
  </si>
  <si>
    <t>GALLIERA - FIUME RENO - Sistemazione idraulica mediante escavazione e movimentazione di materiali terrosi a valle del pil.22</t>
  </si>
  <si>
    <t xml:space="preserve">LUGO - ALFONSINE - TORRENTE SANTERNO - Sistemazione idraulica mediante escavazione e movimentazione di materiali terrosi fra il pil.30 e il pil.56 </t>
  </si>
  <si>
    <t>METRI CUBI DA ESTRARRE Del. G. 725/94</t>
  </si>
  <si>
    <t>METRI CUBI DA ESTRARRE Del. G. 767/99</t>
  </si>
  <si>
    <t>IMPORTO FINANZIAMENTO Del.G. 415/95</t>
  </si>
  <si>
    <t>IMPORTO FINANZIAMENTO Euro Del.G. 415/95</t>
  </si>
  <si>
    <t xml:space="preserve">Risezionamento del Torrente Ghironda e adeguamento delle arginature alle quote stabilite dall'Ufficio Reno (1° stralcio; territorio del Comune di Anzola Emilia) </t>
  </si>
  <si>
    <t xml:space="preserve">CASALECCHIO DI RENO - BOLOGNA  - MEDIO RENO - Manutenzioni e sistemazioni idrauliche diverse nel tronco di 3^ categoria </t>
  </si>
  <si>
    <t>METRI CUBI DA ESTRARRE RIMODULAZIONE Del. G. 891/98</t>
  </si>
  <si>
    <t xml:space="preserve">BOLOGNA - T. NAVILE - SAVENA ABBANDONATO - Manutenzioni urgenti alla chiavica Battiferro </t>
  </si>
  <si>
    <t xml:space="preserve">VERGATO - F. RENO - Sistemazione idraulica mediante escavazione e movimentazione di materiale litoide alla confluenza con il T. Vergatello </t>
  </si>
  <si>
    <t xml:space="preserve">MARZABOTTO - F. RENO - Sistemazione idraulica mediante escavazione e movimentazione di materiale litoide nel tratto Casino - Panico </t>
  </si>
  <si>
    <t>METRI CUBI DA ESTRARRE RIMODULAZIONE Del. G. 1736/01</t>
  </si>
  <si>
    <t>IMPORTO FINANZIAMENTO EURO</t>
  </si>
  <si>
    <t xml:space="preserve">METRI CUBI DA ESTRARRE </t>
  </si>
  <si>
    <t>Consolidamento dell'abitato di Gaggio Montano (provincia di Bologna)</t>
  </si>
  <si>
    <t>INTERVENTI</t>
  </si>
  <si>
    <t>Servizio Tecnico Bacino Reno</t>
  </si>
  <si>
    <t xml:space="preserve">Consolidamento abitato di Casola Valsenio (prov. di Ravenna) </t>
  </si>
  <si>
    <t xml:space="preserve">Consolidamento versanti in Comune di Lizzano in Belvedere località Querciola (provincia di Bologna) </t>
  </si>
  <si>
    <t>(1994) Interventi di manutenzione straordinaria ai manufatti di sostegno e regolazione nel bacino scolante del Canale Riolo</t>
  </si>
  <si>
    <t>(1993) Torrente Senio</t>
  </si>
  <si>
    <t>GALLIERA - FIUME RENO - Sistemazione idraulica mediante escavazione e movimentazione di materiali terrosi fra i pil. 15 e pil.22 (Panfilia)</t>
  </si>
  <si>
    <t>TABELLA D</t>
  </si>
  <si>
    <t>Torrente Senio (integrazione)</t>
  </si>
  <si>
    <t>1996 BIS</t>
  </si>
  <si>
    <t>METRI CUBI DA ESTRARRE Del. G. 2299/93</t>
  </si>
  <si>
    <t>Torrente Santerno: opere di 3^ categoria complessivi € 415.877,55</t>
  </si>
  <si>
    <t>Torrente Samoggia e affluente Lavino (2^ stralcio) complessivi € 208.519,76</t>
  </si>
  <si>
    <t>Comune di Casalecchio di Reno</t>
  </si>
  <si>
    <t>IMPORTO FINANZIAMENTO Euro Del.G. 1736/01</t>
  </si>
  <si>
    <t>IMPORTO FINANZIAMENTO Del.G. 1736/01</t>
  </si>
  <si>
    <t>IMPORTO FINANZIAMENTO Euro Del.G. 891/98</t>
  </si>
  <si>
    <t>IMPORTO FINANZIAMENTO Del.G. 891/98</t>
  </si>
  <si>
    <t>Consorzio di Bonifica Reno Palata</t>
  </si>
  <si>
    <t>Consorzio della Bonifica Renana</t>
  </si>
  <si>
    <t>BO FE</t>
  </si>
  <si>
    <t>BO FE RA</t>
  </si>
  <si>
    <t>ALFONSINE-ARGENTA-COTIGNOLA-FUSIGNANO-MORDANO-BAGNARA-LUGO- FIUME RENO, SANTERNO, SENIO - Lavori di ripristino delle sezioni di libero deflusso mediante disboscamento e ripresa di piccole frane nonchè tagli di vegetazione in tratti saltuari di 2^ categoria</t>
  </si>
  <si>
    <t>ALFONSINE-ARGENTA-FAENZA-SOLAROLO-MORDANO-BAGNARA-LUGO- FIUME RENO, SANTERNO, SENIO - Lavori di ripristino delle sezioni di libero deflusso mediante disboscamento e ripresa di piccole frane nonchè tagli di vegetazione in tratti saltuari di 2^ categoria</t>
  </si>
  <si>
    <t>RA FE</t>
  </si>
  <si>
    <t xml:space="preserve">FUSIGNANO-BAGNACAVALLO-TORRENTE SENIO - Lavori di sistemazione delle arginature a valle del Ponte di Fusignano interessate da movimenti franosi, mediante svaso e costruzione di difese in pietrame </t>
  </si>
  <si>
    <t>Progetto di sistemazione idraulica del Canale Savena Abbandonato (1° stralcio) complessivi € 327.721,41</t>
  </si>
  <si>
    <t>Consolidamento dell'abitato di Castiglione dei Pepoli (prov. di Bologna) annualità 1996 e 1996 bis</t>
  </si>
  <si>
    <r>
      <t xml:space="preserve">2M1C005 </t>
    </r>
    <r>
      <rPr>
        <sz val="8"/>
        <color indexed="17"/>
        <rFont val="Arial"/>
        <family val="2"/>
      </rPr>
      <t>(ex 2E2C003.003)</t>
    </r>
  </si>
  <si>
    <t>Manutenzione opere idrauliche e di consolidamento nel bacino del Reno complessivi € 1.166.729,78</t>
  </si>
  <si>
    <t>(1993) SANT'AGOSTINO - MIRABELLO - BONDENO - CAVO NAPOLEONICO - Manutenzione opera Reno e scolmatore</t>
  </si>
  <si>
    <t>FE</t>
  </si>
  <si>
    <t>(1996)COMUNI VARI - CAVO NAPOLEONICO - Lavori di manutenzione opera Po e scolmatore</t>
  </si>
  <si>
    <t>(1993) ANZOLA DELL'EMILIA - SAN GIOVANNI IN PERSICETO - TORRENTE SAMOGGIA - AFFLUENTE LAVINO - Lavori per il ripristino della sezione di deflusso mediante tagli di vegetazione nel tratto tra il pil. 21 e il pil. 39</t>
  </si>
  <si>
    <t>(1996) COMUNI VARI - TORRENTE SAMOGGIA - AFFLUENTE LAVINO - 2° stralcio</t>
  </si>
  <si>
    <t>(1993) COMUNI VARI - FIUME SANTERNO - Opere di 3^ categoria - Rilievi e indagini</t>
  </si>
  <si>
    <t>(1995) COMUNI VARI - BORGO TOSSIGNANO (BO) - FIUME SANTERNO - Opere di 3^ categoria</t>
  </si>
  <si>
    <t>Lotto A GRANAROLO DELL'EMILIA - CASTEL MAGGIORE - CANALE SAVENA ABBANDONATO - Progetto di sistemazione idraulica 1° stralcio</t>
  </si>
  <si>
    <t>Lotto B GRANAROLO DELL'EMILIA - CASTEL MAGGIORE - CANALE SAVENA ABBANDONATO - Progetto di sistemazione idraulica  1° stralcio - Lotto B + euro 28.500,00 L.R.27/74 annualità 2002</t>
  </si>
  <si>
    <t>IMPORTO FINANZIAMENTO Del.C. 1183/92</t>
  </si>
  <si>
    <t>IMPORTO FINANZIAMENTO Euro Del.C. 1183/92</t>
  </si>
  <si>
    <t>(1993) BONDENO - SANT'AGOSTINO - CAVO NAPOLEONICO - Completamento manutenzione Opera Reno e scolmatore - Manutenzione Opera Po  e Opera Reno (+ € 175.595,35 L.183/89 annualità 1999)</t>
  </si>
  <si>
    <t>Cavo Napoleonico
Complessivi € 242.624,89</t>
  </si>
  <si>
    <t>Costruzione di bancone arginale e lavori di manutenzione dell'alveo e dei rilevati arginali
+ € 90.404,99 L.265/95</t>
  </si>
  <si>
    <t>IMPORTO FINANZIAMENTO ORIGINALE IN LIRE</t>
  </si>
  <si>
    <t>IMPORTO FINANZIAMENTO ORIGINALE IN EURO</t>
  </si>
  <si>
    <t>IMPORTO MODIFICATO SI/NO</t>
  </si>
  <si>
    <t>Servizio Tecnico Bacino Romagna</t>
  </si>
  <si>
    <t>METRI CUBI DA ESTRARRE RIMODULAZIONE Del. G. 1772/10</t>
  </si>
  <si>
    <t>Totale importo finanziamento</t>
  </si>
  <si>
    <t>IMPORTO RIMODULATO ECONOMIE Del G.510/21</t>
  </si>
  <si>
    <t>IMPORTO RIMODULATO ECONOMIE Del G. 1497/02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</si>
</sst>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-* #,##0.0_-;\-* #,##0.0_-;_-* &quot;-&quot;??_-;_-@_-"/>
    <numFmt numFmtId="189" formatCode="_-* #,##0_-;\-* #,##0_-;_-* &quot;-&quot;??_-;_-@_-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7"/>
      <color indexed="16"/>
      <name val="Arial"/>
      <family val="2"/>
    </font>
    <font>
      <b/>
      <sz val="10"/>
      <color indexed="18"/>
      <name val="Arial"/>
      <family val="2"/>
    </font>
    <font>
      <b/>
      <sz val="7"/>
      <color indexed="53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2"/>
    </font>
    <font>
      <b/>
      <sz val="7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color indexed="17"/>
      <name val="Arial"/>
      <family val="2"/>
    </font>
    <font>
      <b/>
      <sz val="10"/>
      <color indexed="16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83" fontId="0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11" fontId="0" fillId="0" borderId="0" xfId="0" applyNumberForma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33" borderId="0" xfId="0" applyFill="1" applyAlignment="1">
      <alignment horizontal="justify" vertical="top" wrapText="1"/>
    </xf>
    <xf numFmtId="3" fontId="7" fillId="33" borderId="0" xfId="0" applyNumberFormat="1" applyFont="1" applyFill="1" applyAlignment="1">
      <alignment vertical="top" wrapText="1"/>
    </xf>
    <xf numFmtId="0" fontId="0" fillId="33" borderId="0" xfId="0" applyFill="1" applyAlignment="1">
      <alignment horizontal="center" vertical="top" wrapText="1"/>
    </xf>
    <xf numFmtId="3" fontId="7" fillId="33" borderId="0" xfId="0" applyNumberFormat="1" applyFont="1" applyFill="1" applyAlignment="1">
      <alignment horizontal="right" vertical="top" wrapText="1"/>
    </xf>
    <xf numFmtId="4" fontId="11" fillId="0" borderId="0" xfId="0" applyNumberFormat="1" applyFont="1" applyBorder="1" applyAlignment="1">
      <alignment vertical="top" wrapText="1"/>
    </xf>
    <xf numFmtId="4" fontId="11" fillId="0" borderId="0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justify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 vertical="top" wrapText="1"/>
    </xf>
    <xf numFmtId="3" fontId="7" fillId="0" borderId="0" xfId="0" applyNumberFormat="1" applyFont="1" applyFill="1" applyAlignment="1">
      <alignment vertical="top" wrapText="1"/>
    </xf>
    <xf numFmtId="3" fontId="16" fillId="0" borderId="1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justify" vertical="top" wrapText="1"/>
    </xf>
    <xf numFmtId="49" fontId="2" fillId="0" borderId="0" xfId="0" applyNumberFormat="1" applyFont="1" applyFill="1" applyAlignment="1">
      <alignment horizontal="justify" vertical="top" wrapText="1"/>
    </xf>
    <xf numFmtId="0" fontId="0" fillId="0" borderId="0" xfId="0" applyFill="1" applyAlignment="1">
      <alignment horizontal="center" vertical="top" wrapText="1"/>
    </xf>
    <xf numFmtId="3" fontId="7" fillId="0" borderId="0" xfId="0" applyNumberFormat="1" applyFont="1" applyFill="1" applyAlignment="1">
      <alignment horizontal="right" vertical="top" wrapText="1"/>
    </xf>
    <xf numFmtId="3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9" fillId="0" borderId="0" xfId="0" applyNumberFormat="1" applyFont="1" applyBorder="1" applyAlignment="1">
      <alignment vertical="top" wrapText="1"/>
    </xf>
    <xf numFmtId="0" fontId="0" fillId="0" borderId="0" xfId="0" applyFont="1" applyFill="1" applyAlignment="1">
      <alignment/>
    </xf>
    <xf numFmtId="3" fontId="20" fillId="0" borderId="0" xfId="0" applyNumberFormat="1" applyFont="1" applyFill="1" applyBorder="1" applyAlignment="1">
      <alignment vertical="top"/>
    </xf>
    <xf numFmtId="3" fontId="0" fillId="0" borderId="0" xfId="0" applyNumberForma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 vertical="top" wrapText="1"/>
    </xf>
    <xf numFmtId="3" fontId="0" fillId="0" borderId="0" xfId="0" applyNumberFormat="1" applyFont="1" applyFill="1" applyAlignment="1">
      <alignment horizontal="right" vertical="top" wrapText="1"/>
    </xf>
    <xf numFmtId="4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9" fontId="15" fillId="0" borderId="0" xfId="0" applyNumberFormat="1" applyFont="1" applyFill="1" applyBorder="1" applyAlignment="1" quotePrefix="1">
      <alignment horizontal="center" vertical="top" wrapText="1"/>
    </xf>
    <xf numFmtId="4" fontId="23" fillId="0" borderId="0" xfId="0" applyNumberFormat="1" applyFont="1" applyFill="1" applyBorder="1" applyAlignment="1">
      <alignment vertical="top" wrapText="1"/>
    </xf>
    <xf numFmtId="4" fontId="17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" fontId="11" fillId="33" borderId="0" xfId="0" applyNumberFormat="1" applyFont="1" applyFill="1" applyBorder="1" applyAlignment="1">
      <alignment vertical="top" wrapText="1"/>
    </xf>
    <xf numFmtId="4" fontId="23" fillId="33" borderId="0" xfId="0" applyNumberFormat="1" applyFont="1" applyFill="1" applyBorder="1" applyAlignment="1">
      <alignment vertical="top" wrapText="1"/>
    </xf>
    <xf numFmtId="0" fontId="15" fillId="33" borderId="0" xfId="0" applyFont="1" applyFill="1" applyBorder="1" applyAlignment="1">
      <alignment horizontal="center" vertical="top" wrapText="1"/>
    </xf>
    <xf numFmtId="49" fontId="15" fillId="33" borderId="0" xfId="0" applyNumberFormat="1" applyFont="1" applyFill="1" applyBorder="1" applyAlignment="1">
      <alignment horizontal="center" vertical="top" wrapText="1"/>
    </xf>
    <xf numFmtId="49" fontId="0" fillId="33" borderId="0" xfId="0" applyNumberFormat="1" applyFont="1" applyFill="1" applyAlignment="1">
      <alignment horizontal="justify" vertical="top" wrapText="1"/>
    </xf>
    <xf numFmtId="3" fontId="20" fillId="33" borderId="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 horizontal="justify" vertical="top" wrapText="1"/>
    </xf>
    <xf numFmtId="0" fontId="2" fillId="33" borderId="0" xfId="0" applyNumberFormat="1" applyFont="1" applyFill="1" applyAlignment="1">
      <alignment horizontal="justify" vertical="top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0" fontId="0" fillId="33" borderId="0" xfId="0" applyFont="1" applyFill="1" applyAlignment="1">
      <alignment horizontal="center" vertical="top" wrapText="1"/>
    </xf>
    <xf numFmtId="4" fontId="21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justify" vertical="top" wrapText="1"/>
    </xf>
    <xf numFmtId="3" fontId="26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3" fontId="7" fillId="0" borderId="0" xfId="0" applyNumberFormat="1" applyFont="1" applyFill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83" fontId="15" fillId="0" borderId="0" xfId="42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" fontId="11" fillId="0" borderId="13" xfId="0" applyNumberFormat="1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4" fontId="29" fillId="0" borderId="13" xfId="0" applyNumberFormat="1" applyFont="1" applyFill="1" applyBorder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zoomScale="85" zoomScaleNormal="85" zoomScalePageLayoutView="0" workbookViewId="0" topLeftCell="A1">
      <pane xSplit="3" ySplit="1" topLeftCell="V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4" sqref="U4"/>
    </sheetView>
  </sheetViews>
  <sheetFormatPr defaultColWidth="9.140625" defaultRowHeight="12.75" outlineLevelRow="1" outlineLevelCol="1"/>
  <cols>
    <col min="1" max="1" width="10.421875" style="1" customWidth="1"/>
    <col min="2" max="2" width="4.57421875" style="3" customWidth="1"/>
    <col min="3" max="3" width="51.140625" style="2" customWidth="1"/>
    <col min="4" max="4" width="9.140625" style="1" customWidth="1"/>
    <col min="5" max="5" width="17.421875" style="1" bestFit="1" customWidth="1"/>
    <col min="6" max="11" width="13.57421875" style="1" hidden="1" customWidth="1" outlineLevel="1"/>
    <col min="12" max="12" width="13.57421875" style="1" hidden="1" customWidth="1" outlineLevel="1" collapsed="1"/>
    <col min="13" max="13" width="13.57421875" style="1" hidden="1" customWidth="1" outlineLevel="1"/>
    <col min="14" max="14" width="13.57421875" style="1" hidden="1" customWidth="1" outlineLevel="1" collapsed="1"/>
    <col min="15" max="19" width="13.57421875" style="1" hidden="1" customWidth="1" outlineLevel="1"/>
    <col min="20" max="21" width="14.421875" style="60" hidden="1" customWidth="1" outlineLevel="1"/>
    <col min="22" max="22" width="14.421875" style="60" customWidth="1" collapsed="1"/>
    <col min="23" max="23" width="14.421875" style="42" hidden="1" customWidth="1" outlineLevel="1"/>
    <col min="24" max="29" width="14.421875" style="0" hidden="1" customWidth="1" outlineLevel="1"/>
    <col min="30" max="30" width="14.421875" style="0" customWidth="1" collapsed="1"/>
    <col min="31" max="31" width="16.28125" style="0" hidden="1" customWidth="1" outlineLevel="1"/>
    <col min="32" max="32" width="15.421875" style="0" hidden="1" customWidth="1" outlineLevel="1"/>
    <col min="33" max="33" width="10.7109375" style="0" hidden="1" customWidth="1" outlineLevel="1"/>
    <col min="34" max="34" width="9.140625" style="0" customWidth="1" collapsed="1"/>
  </cols>
  <sheetData>
    <row r="1" spans="1:33" ht="36">
      <c r="A1" s="23" t="s">
        <v>1</v>
      </c>
      <c r="B1" s="24" t="s">
        <v>38</v>
      </c>
      <c r="C1" s="25" t="s">
        <v>0</v>
      </c>
      <c r="D1" s="26" t="s">
        <v>2</v>
      </c>
      <c r="E1" s="26" t="s">
        <v>39</v>
      </c>
      <c r="F1" s="27" t="s">
        <v>111</v>
      </c>
      <c r="G1" s="28" t="s">
        <v>112</v>
      </c>
      <c r="H1" s="27" t="s">
        <v>41</v>
      </c>
      <c r="I1" s="28" t="s">
        <v>40</v>
      </c>
      <c r="J1" s="27" t="s">
        <v>50</v>
      </c>
      <c r="K1" s="28" t="s">
        <v>51</v>
      </c>
      <c r="L1" s="27" t="s">
        <v>48</v>
      </c>
      <c r="M1" s="28" t="s">
        <v>49</v>
      </c>
      <c r="N1" s="27" t="s">
        <v>60</v>
      </c>
      <c r="O1" s="28" t="s">
        <v>61</v>
      </c>
      <c r="P1" s="27" t="s">
        <v>89</v>
      </c>
      <c r="Q1" s="28" t="s">
        <v>88</v>
      </c>
      <c r="R1" s="27" t="s">
        <v>87</v>
      </c>
      <c r="S1" s="28" t="s">
        <v>86</v>
      </c>
      <c r="T1" s="28" t="s">
        <v>123</v>
      </c>
      <c r="U1" s="28" t="s">
        <v>122</v>
      </c>
      <c r="V1" s="58" t="s">
        <v>69</v>
      </c>
      <c r="W1" s="41" t="s">
        <v>82</v>
      </c>
      <c r="X1" s="41" t="s">
        <v>53</v>
      </c>
      <c r="Y1" s="41" t="s">
        <v>58</v>
      </c>
      <c r="Z1" s="41" t="s">
        <v>59</v>
      </c>
      <c r="AA1" s="41" t="s">
        <v>64</v>
      </c>
      <c r="AB1" s="41" t="s">
        <v>68</v>
      </c>
      <c r="AC1" s="41" t="s">
        <v>120</v>
      </c>
      <c r="AD1" s="34" t="s">
        <v>70</v>
      </c>
      <c r="AE1" s="94" t="s">
        <v>116</v>
      </c>
      <c r="AF1" s="95" t="s">
        <v>117</v>
      </c>
      <c r="AG1" s="96" t="s">
        <v>118</v>
      </c>
    </row>
    <row r="2" spans="1:33" ht="15.75">
      <c r="A2" s="7"/>
      <c r="B2" s="8"/>
      <c r="C2" s="18" t="s">
        <v>72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59"/>
      <c r="U2" s="59"/>
      <c r="V2" s="59"/>
      <c r="AE2" s="6"/>
      <c r="AF2" s="97"/>
      <c r="AG2" s="98"/>
    </row>
    <row r="3" spans="1:33" ht="25.5">
      <c r="A3" s="19" t="s">
        <v>3</v>
      </c>
      <c r="B3" s="20" t="s">
        <v>4</v>
      </c>
      <c r="C3" s="21" t="s">
        <v>71</v>
      </c>
      <c r="D3" s="22" t="s">
        <v>5</v>
      </c>
      <c r="E3" s="22" t="s">
        <v>73</v>
      </c>
      <c r="F3" s="6">
        <v>1875000000</v>
      </c>
      <c r="G3" s="16">
        <v>968356.6857927871</v>
      </c>
      <c r="H3" s="6"/>
      <c r="I3" s="16"/>
      <c r="J3" s="16"/>
      <c r="K3" s="16"/>
      <c r="L3" s="16"/>
      <c r="M3" s="16"/>
      <c r="N3" s="16"/>
      <c r="O3" s="16"/>
      <c r="P3" s="6">
        <v>1781000000</v>
      </c>
      <c r="Q3" s="16">
        <v>919809.7372783754</v>
      </c>
      <c r="R3" s="6">
        <v>1781000000</v>
      </c>
      <c r="S3" s="16">
        <v>919809.7372783754</v>
      </c>
      <c r="T3" s="17">
        <v>919809.74</v>
      </c>
      <c r="U3" s="17">
        <v>712724.16</v>
      </c>
      <c r="V3" s="62">
        <f>U3</f>
        <v>712724.16</v>
      </c>
      <c r="W3" s="4"/>
      <c r="X3" s="35"/>
      <c r="Y3" s="35"/>
      <c r="Z3" s="35"/>
      <c r="AA3" s="35"/>
      <c r="AB3" s="35"/>
      <c r="AC3" s="35"/>
      <c r="AD3" s="35"/>
      <c r="AE3" s="6">
        <f>F3</f>
        <v>1875000000</v>
      </c>
      <c r="AF3" s="97">
        <f>AE3/1936.27</f>
        <v>968356.6857927871</v>
      </c>
      <c r="AG3" s="98" t="str">
        <f>IF(V3=AF3,"NO","SI")</f>
        <v>SI</v>
      </c>
    </row>
    <row r="4" spans="1:33" ht="38.25">
      <c r="A4" s="19" t="s">
        <v>30</v>
      </c>
      <c r="B4" s="20" t="s">
        <v>4</v>
      </c>
      <c r="C4" s="21" t="s">
        <v>99</v>
      </c>
      <c r="D4" s="22" t="s">
        <v>5</v>
      </c>
      <c r="E4" s="22" t="s">
        <v>73</v>
      </c>
      <c r="F4" s="6">
        <v>916000000</v>
      </c>
      <c r="G4" s="16">
        <v>473074.51956596965</v>
      </c>
      <c r="H4" s="6"/>
      <c r="I4" s="16"/>
      <c r="J4" s="16"/>
      <c r="K4" s="16"/>
      <c r="L4" s="16"/>
      <c r="M4" s="16"/>
      <c r="N4" s="16"/>
      <c r="O4" s="16"/>
      <c r="P4" s="6">
        <f>475000000+419000000</f>
        <v>894000000</v>
      </c>
      <c r="Q4" s="16">
        <v>461712.4677860009</v>
      </c>
      <c r="R4" s="6">
        <f>475000000+419000000</f>
        <v>894000000</v>
      </c>
      <c r="S4" s="16">
        <v>461712.4677860009</v>
      </c>
      <c r="T4" s="17">
        <f>245317.03+216395.44</f>
        <v>461712.47</v>
      </c>
      <c r="U4" s="17">
        <f>238836.62+198414.61</f>
        <v>437251.23</v>
      </c>
      <c r="V4" s="62">
        <f>U4</f>
        <v>437251.23</v>
      </c>
      <c r="W4" s="43"/>
      <c r="X4" s="35"/>
      <c r="Y4" s="35"/>
      <c r="Z4" s="35"/>
      <c r="AA4" s="35"/>
      <c r="AB4" s="35"/>
      <c r="AC4" s="35"/>
      <c r="AD4" s="35"/>
      <c r="AE4" s="6">
        <f>F4</f>
        <v>916000000</v>
      </c>
      <c r="AF4" s="97">
        <f>AE4/1936.27</f>
        <v>473074.51956596965</v>
      </c>
      <c r="AG4" s="98" t="str">
        <f>IF(V4=AF4,"NO","SI")</f>
        <v>SI</v>
      </c>
    </row>
    <row r="5" spans="1:33" ht="25.5" hidden="1" outlineLevel="1">
      <c r="A5" s="88" t="s">
        <v>6</v>
      </c>
      <c r="B5" s="89" t="s">
        <v>4</v>
      </c>
      <c r="C5" s="90" t="s">
        <v>74</v>
      </c>
      <c r="D5" s="81" t="s">
        <v>7</v>
      </c>
      <c r="E5" s="81" t="s">
        <v>73</v>
      </c>
      <c r="F5" s="13">
        <v>625000000</v>
      </c>
      <c r="G5" s="71">
        <v>322785.5619309291</v>
      </c>
      <c r="H5" s="13"/>
      <c r="I5" s="71"/>
      <c r="J5" s="71"/>
      <c r="K5" s="71"/>
      <c r="L5" s="71"/>
      <c r="M5" s="71"/>
      <c r="N5" s="71"/>
      <c r="O5" s="71"/>
      <c r="P5" s="13">
        <v>625000000</v>
      </c>
      <c r="Q5" s="71">
        <v>322785.5619309291</v>
      </c>
      <c r="R5" s="13">
        <v>625000000</v>
      </c>
      <c r="S5" s="71">
        <v>322785.5619309291</v>
      </c>
      <c r="T5" s="71">
        <v>0</v>
      </c>
      <c r="U5" s="71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33" ht="25.5" collapsed="1">
      <c r="A6" s="19" t="s">
        <v>6</v>
      </c>
      <c r="B6" s="20" t="s">
        <v>4</v>
      </c>
      <c r="C6" s="21" t="s">
        <v>74</v>
      </c>
      <c r="D6" s="22" t="s">
        <v>7</v>
      </c>
      <c r="E6" s="22" t="s">
        <v>119</v>
      </c>
      <c r="F6" s="6"/>
      <c r="G6" s="16"/>
      <c r="H6" s="6"/>
      <c r="I6" s="16"/>
      <c r="J6" s="16"/>
      <c r="K6" s="16"/>
      <c r="L6" s="16"/>
      <c r="M6" s="16"/>
      <c r="N6" s="16"/>
      <c r="O6" s="16"/>
      <c r="P6" s="6"/>
      <c r="Q6" s="16"/>
      <c r="R6" s="6"/>
      <c r="S6" s="16"/>
      <c r="T6" s="17">
        <v>314437.17</v>
      </c>
      <c r="U6" s="17">
        <v>314437.17</v>
      </c>
      <c r="V6" s="62">
        <f>U6</f>
        <v>314437.17</v>
      </c>
      <c r="W6" s="44"/>
      <c r="X6" s="36"/>
      <c r="Y6" s="36"/>
      <c r="Z6" s="36"/>
      <c r="AA6" s="36"/>
      <c r="AB6" s="36"/>
      <c r="AC6" s="36"/>
      <c r="AD6" s="36"/>
      <c r="AE6" s="6">
        <f>F6</f>
        <v>0</v>
      </c>
      <c r="AF6" s="97">
        <f>T6</f>
        <v>314437.17</v>
      </c>
      <c r="AG6" s="98" t="str">
        <f aca="true" t="shared" si="0" ref="AG6:AG55">IF(V6=AF6,"NO","SI")</f>
        <v>NO</v>
      </c>
    </row>
    <row r="7" spans="1:33" ht="38.25">
      <c r="A7" s="19" t="s">
        <v>8</v>
      </c>
      <c r="B7" s="20" t="s">
        <v>4</v>
      </c>
      <c r="C7" s="21" t="s">
        <v>75</v>
      </c>
      <c r="D7" s="22" t="s">
        <v>5</v>
      </c>
      <c r="E7" s="22" t="s">
        <v>90</v>
      </c>
      <c r="F7" s="6">
        <v>500000000</v>
      </c>
      <c r="G7" s="16">
        <v>258228.44954474326</v>
      </c>
      <c r="H7" s="6"/>
      <c r="I7" s="16"/>
      <c r="J7" s="16"/>
      <c r="K7" s="16"/>
      <c r="L7" s="16"/>
      <c r="M7" s="16"/>
      <c r="N7" s="16"/>
      <c r="O7" s="16"/>
      <c r="P7" s="6">
        <v>475000000</v>
      </c>
      <c r="Q7" s="16">
        <v>245317.02706750607</v>
      </c>
      <c r="R7" s="6">
        <v>475000000</v>
      </c>
      <c r="S7" s="16">
        <v>245317.02706750607</v>
      </c>
      <c r="T7" s="17">
        <v>245317.03</v>
      </c>
      <c r="U7" s="17">
        <v>223720.66</v>
      </c>
      <c r="V7" s="62">
        <f>U7</f>
        <v>223720.66</v>
      </c>
      <c r="W7" s="44"/>
      <c r="X7" s="36"/>
      <c r="Y7" s="36"/>
      <c r="Z7" s="36"/>
      <c r="AA7" s="36"/>
      <c r="AB7" s="36"/>
      <c r="AC7" s="36"/>
      <c r="AD7" s="36"/>
      <c r="AE7" s="6">
        <f>F7</f>
        <v>500000000</v>
      </c>
      <c r="AF7" s="97">
        <f>AE7/1936.27</f>
        <v>258228.44954474326</v>
      </c>
      <c r="AG7" s="98" t="str">
        <f t="shared" si="0"/>
        <v>SI</v>
      </c>
    </row>
    <row r="8" spans="1:33" ht="25.5">
      <c r="A8" s="19" t="s">
        <v>9</v>
      </c>
      <c r="B8" s="20"/>
      <c r="C8" s="21" t="s">
        <v>83</v>
      </c>
      <c r="D8" s="1" t="s">
        <v>5</v>
      </c>
      <c r="E8" s="22" t="s">
        <v>73</v>
      </c>
      <c r="F8" s="6">
        <v>1050000000</v>
      </c>
      <c r="G8" s="17">
        <v>542279.7440439608</v>
      </c>
      <c r="H8" s="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U8" s="17"/>
      <c r="V8" s="86"/>
      <c r="W8" s="44"/>
      <c r="X8" s="36"/>
      <c r="Y8" s="36"/>
      <c r="Z8" s="36"/>
      <c r="AA8" s="36"/>
      <c r="AB8" s="36"/>
      <c r="AC8" s="36"/>
      <c r="AD8" s="36"/>
      <c r="AE8" s="6"/>
      <c r="AF8" s="97"/>
      <c r="AG8" s="98"/>
    </row>
    <row r="9" spans="1:33" ht="25.5">
      <c r="A9" s="31" t="s">
        <v>9</v>
      </c>
      <c r="B9" s="30" t="s">
        <v>10</v>
      </c>
      <c r="C9" s="29" t="s">
        <v>107</v>
      </c>
      <c r="D9" s="1" t="s">
        <v>5</v>
      </c>
      <c r="E9" s="22" t="s">
        <v>73</v>
      </c>
      <c r="T9" s="17">
        <v>12946.54</v>
      </c>
      <c r="U9" s="17">
        <v>12946.54</v>
      </c>
      <c r="V9" s="62">
        <f>U9</f>
        <v>12946.54</v>
      </c>
      <c r="W9" s="44"/>
      <c r="X9" s="36"/>
      <c r="Y9" s="36"/>
      <c r="Z9" s="36"/>
      <c r="AA9" s="36"/>
      <c r="AB9" s="36"/>
      <c r="AC9" s="36"/>
      <c r="AD9" s="36"/>
      <c r="AE9" s="6">
        <f>F9</f>
        <v>0</v>
      </c>
      <c r="AF9" s="97">
        <f>T9</f>
        <v>12946.54</v>
      </c>
      <c r="AG9" s="98" t="str">
        <f t="shared" si="0"/>
        <v>NO</v>
      </c>
    </row>
    <row r="10" spans="1:33" ht="25.5">
      <c r="A10" s="31" t="s">
        <v>9</v>
      </c>
      <c r="B10" s="30" t="s">
        <v>11</v>
      </c>
      <c r="C10" s="29" t="s">
        <v>108</v>
      </c>
      <c r="D10" s="1" t="s">
        <v>5</v>
      </c>
      <c r="E10" s="22" t="s">
        <v>73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7">
        <v>402931.01</v>
      </c>
      <c r="U10" s="17">
        <v>390532.51</v>
      </c>
      <c r="V10" s="62">
        <f>U10</f>
        <v>390532.51</v>
      </c>
      <c r="W10" s="43"/>
      <c r="X10" s="35"/>
      <c r="Y10" s="35"/>
      <c r="Z10" s="35"/>
      <c r="AA10" s="35"/>
      <c r="AB10" s="35"/>
      <c r="AC10" s="35"/>
      <c r="AD10" s="35"/>
      <c r="AE10" s="6">
        <f>F10</f>
        <v>0</v>
      </c>
      <c r="AF10" s="97">
        <f>T10</f>
        <v>402931.01</v>
      </c>
      <c r="AG10" s="98" t="str">
        <f t="shared" si="0"/>
        <v>SI</v>
      </c>
    </row>
    <row r="11" spans="1:33" ht="38.25">
      <c r="A11" s="19" t="s">
        <v>12</v>
      </c>
      <c r="B11" s="20" t="s">
        <v>4</v>
      </c>
      <c r="C11" s="21" t="s">
        <v>76</v>
      </c>
      <c r="D11" s="1" t="s">
        <v>5</v>
      </c>
      <c r="E11" s="22" t="s">
        <v>91</v>
      </c>
      <c r="F11" s="6">
        <v>500000000</v>
      </c>
      <c r="G11" s="16">
        <v>258228.44954474326</v>
      </c>
      <c r="H11" s="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>
        <v>239636</v>
      </c>
      <c r="U11" s="17">
        <v>239549.49</v>
      </c>
      <c r="V11" s="62">
        <f>U11</f>
        <v>239549.49</v>
      </c>
      <c r="W11" s="44"/>
      <c r="X11" s="36"/>
      <c r="Y11" s="36"/>
      <c r="Z11" s="36"/>
      <c r="AA11" s="36"/>
      <c r="AB11" s="36"/>
      <c r="AC11" s="36"/>
      <c r="AD11" s="36"/>
      <c r="AE11" s="6">
        <f>F11</f>
        <v>500000000</v>
      </c>
      <c r="AF11" s="97">
        <f>AE11/1936.27</f>
        <v>258228.44954474326</v>
      </c>
      <c r="AG11" s="98" t="str">
        <f t="shared" si="0"/>
        <v>SI</v>
      </c>
    </row>
    <row r="12" spans="1:33" ht="25.5">
      <c r="A12" s="19" t="s">
        <v>13</v>
      </c>
      <c r="B12" s="20"/>
      <c r="C12" s="21" t="s">
        <v>84</v>
      </c>
      <c r="D12" s="1" t="s">
        <v>5</v>
      </c>
      <c r="E12" s="22" t="s">
        <v>73</v>
      </c>
      <c r="F12" s="6">
        <v>650000000</v>
      </c>
      <c r="G12" s="17">
        <v>335696.9844081662</v>
      </c>
      <c r="H12" s="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7"/>
      <c r="V12" s="87"/>
      <c r="W12" s="44"/>
      <c r="X12" s="36"/>
      <c r="Y12" s="36"/>
      <c r="Z12" s="36"/>
      <c r="AA12" s="36"/>
      <c r="AB12" s="36"/>
      <c r="AC12" s="36"/>
      <c r="AD12" s="36"/>
      <c r="AE12" s="6"/>
      <c r="AF12" s="97"/>
      <c r="AG12" s="98"/>
    </row>
    <row r="13" spans="1:33" ht="63.75">
      <c r="A13" s="31" t="s">
        <v>13</v>
      </c>
      <c r="B13" s="30" t="s">
        <v>10</v>
      </c>
      <c r="C13" s="29" t="s">
        <v>105</v>
      </c>
      <c r="D13" s="1" t="s">
        <v>5</v>
      </c>
      <c r="E13" s="22" t="s">
        <v>73</v>
      </c>
      <c r="G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>
        <v>157426.71</v>
      </c>
      <c r="U13" s="17">
        <v>157426.71</v>
      </c>
      <c r="V13" s="62">
        <f>U13</f>
        <v>157426.71</v>
      </c>
      <c r="W13" s="43"/>
      <c r="X13" s="35"/>
      <c r="Y13" s="35"/>
      <c r="Z13" s="35"/>
      <c r="AA13" s="35"/>
      <c r="AB13" s="35"/>
      <c r="AC13" s="35"/>
      <c r="AD13" s="35"/>
      <c r="AE13" s="6">
        <f>F13</f>
        <v>0</v>
      </c>
      <c r="AF13" s="97">
        <f>T13</f>
        <v>157426.71</v>
      </c>
      <c r="AG13" s="98" t="str">
        <f t="shared" si="0"/>
        <v>NO</v>
      </c>
    </row>
    <row r="14" spans="1:33" ht="25.5">
      <c r="A14" s="31" t="s">
        <v>13</v>
      </c>
      <c r="B14" s="30" t="s">
        <v>11</v>
      </c>
      <c r="C14" s="29" t="s">
        <v>106</v>
      </c>
      <c r="D14" s="1" t="s">
        <v>5</v>
      </c>
      <c r="E14" s="22" t="s">
        <v>73</v>
      </c>
      <c r="G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>
        <v>51093.05</v>
      </c>
      <c r="U14" s="17">
        <v>51093.05</v>
      </c>
      <c r="V14" s="62">
        <f>U14</f>
        <v>51093.05</v>
      </c>
      <c r="W14" s="43"/>
      <c r="X14" s="35"/>
      <c r="Y14" s="35"/>
      <c r="Z14" s="35"/>
      <c r="AA14" s="35"/>
      <c r="AB14" s="35"/>
      <c r="AC14" s="35"/>
      <c r="AD14" s="35"/>
      <c r="AE14" s="6">
        <f>F14</f>
        <v>0</v>
      </c>
      <c r="AF14" s="97">
        <f>T14</f>
        <v>51093.05</v>
      </c>
      <c r="AG14" s="98" t="str">
        <f t="shared" si="0"/>
        <v>NO</v>
      </c>
    </row>
    <row r="15" spans="1:33" s="36" customFormat="1" ht="46.5">
      <c r="A15" s="19" t="s">
        <v>100</v>
      </c>
      <c r="B15" s="20" t="s">
        <v>11</v>
      </c>
      <c r="C15" s="21" t="s">
        <v>115</v>
      </c>
      <c r="D15" s="39" t="s">
        <v>5</v>
      </c>
      <c r="E15" s="22" t="s">
        <v>73</v>
      </c>
      <c r="F15" s="46"/>
      <c r="G15" s="17"/>
      <c r="H15" s="4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103843.47</v>
      </c>
      <c r="U15" s="17">
        <v>90404.99</v>
      </c>
      <c r="V15" s="62">
        <f>U15</f>
        <v>90404.99</v>
      </c>
      <c r="W15" s="68"/>
      <c r="X15" s="63"/>
      <c r="Y15" s="63"/>
      <c r="Z15" s="63"/>
      <c r="AA15" s="63"/>
      <c r="AB15" s="63"/>
      <c r="AC15" s="63"/>
      <c r="AD15" s="63"/>
      <c r="AE15" s="6">
        <f>F15</f>
        <v>0</v>
      </c>
      <c r="AF15" s="97">
        <f>T15</f>
        <v>103843.47</v>
      </c>
      <c r="AG15" s="98" t="str">
        <f t="shared" si="0"/>
        <v>SI</v>
      </c>
    </row>
    <row r="16" spans="1:33" ht="25.5">
      <c r="A16" s="19" t="s">
        <v>15</v>
      </c>
      <c r="B16" s="20"/>
      <c r="C16" s="21" t="s">
        <v>114</v>
      </c>
      <c r="D16" s="1" t="s">
        <v>103</v>
      </c>
      <c r="E16" s="22" t="s">
        <v>73</v>
      </c>
      <c r="F16" s="6">
        <v>500000000</v>
      </c>
      <c r="G16" s="16">
        <v>258228.44954474326</v>
      </c>
      <c r="H16" s="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62"/>
      <c r="W16" s="44"/>
      <c r="X16" s="36"/>
      <c r="Y16" s="36"/>
      <c r="Z16" s="36"/>
      <c r="AA16" s="36"/>
      <c r="AB16" s="36"/>
      <c r="AC16" s="36"/>
      <c r="AD16" s="36"/>
      <c r="AE16" s="6"/>
      <c r="AF16" s="97"/>
      <c r="AG16" s="98"/>
    </row>
    <row r="17" spans="1:33" ht="38.25">
      <c r="A17" s="31" t="s">
        <v>15</v>
      </c>
      <c r="B17" s="61" t="s">
        <v>10</v>
      </c>
      <c r="C17" s="92" t="s">
        <v>102</v>
      </c>
      <c r="D17" s="1" t="s">
        <v>103</v>
      </c>
      <c r="E17" s="22" t="s">
        <v>73</v>
      </c>
      <c r="F17" s="11"/>
      <c r="G17" s="16"/>
      <c r="H17" s="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>
        <v>27171.44</v>
      </c>
      <c r="U17" s="17">
        <v>27171.44</v>
      </c>
      <c r="V17" s="62">
        <f>U17</f>
        <v>27171.44</v>
      </c>
      <c r="W17" s="44"/>
      <c r="X17" s="36"/>
      <c r="Y17" s="36"/>
      <c r="Z17" s="36"/>
      <c r="AA17" s="36"/>
      <c r="AB17" s="36"/>
      <c r="AC17" s="36"/>
      <c r="AD17" s="36"/>
      <c r="AE17" s="6">
        <f>F17</f>
        <v>0</v>
      </c>
      <c r="AF17" s="97">
        <f>T17</f>
        <v>27171.44</v>
      </c>
      <c r="AG17" s="98" t="str">
        <f t="shared" si="0"/>
        <v>NO</v>
      </c>
    </row>
    <row r="18" spans="1:33" ht="25.5">
      <c r="A18" s="31" t="s">
        <v>15</v>
      </c>
      <c r="B18" s="61" t="s">
        <v>11</v>
      </c>
      <c r="C18" s="92" t="s">
        <v>104</v>
      </c>
      <c r="D18" s="39" t="s">
        <v>103</v>
      </c>
      <c r="E18" s="22" t="s">
        <v>73</v>
      </c>
      <c r="F18" s="11"/>
      <c r="G18" s="16"/>
      <c r="H18" s="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>
        <v>113510.66</v>
      </c>
      <c r="U18" s="17">
        <v>113510.66</v>
      </c>
      <c r="V18" s="62">
        <f>U18</f>
        <v>113510.66</v>
      </c>
      <c r="W18" s="44"/>
      <c r="X18" s="36"/>
      <c r="Y18" s="36"/>
      <c r="Z18" s="36"/>
      <c r="AA18" s="36"/>
      <c r="AB18" s="36"/>
      <c r="AC18" s="36"/>
      <c r="AD18" s="36"/>
      <c r="AE18" s="6">
        <f>F18</f>
        <v>0</v>
      </c>
      <c r="AF18" s="97">
        <f>T18</f>
        <v>113510.66</v>
      </c>
      <c r="AG18" s="98" t="str">
        <f t="shared" si="0"/>
        <v>NO</v>
      </c>
    </row>
    <row r="19" spans="1:33" ht="51">
      <c r="A19" s="31" t="s">
        <v>15</v>
      </c>
      <c r="B19" s="61" t="s">
        <v>14</v>
      </c>
      <c r="C19" s="92" t="s">
        <v>113</v>
      </c>
      <c r="D19" s="1" t="s">
        <v>103</v>
      </c>
      <c r="E19" s="22" t="s">
        <v>73</v>
      </c>
      <c r="F19" s="11"/>
      <c r="G19" s="16"/>
      <c r="H19" s="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>
        <v>101942.79</v>
      </c>
      <c r="U19" s="17">
        <v>101942.79</v>
      </c>
      <c r="V19" s="62">
        <f>U19</f>
        <v>101942.79</v>
      </c>
      <c r="W19" s="44"/>
      <c r="X19" s="36"/>
      <c r="Y19" s="36"/>
      <c r="Z19" s="36"/>
      <c r="AA19" s="36"/>
      <c r="AB19" s="36"/>
      <c r="AC19" s="36"/>
      <c r="AD19" s="36"/>
      <c r="AE19" s="6">
        <f>F19</f>
        <v>0</v>
      </c>
      <c r="AF19" s="97">
        <f>T19</f>
        <v>101942.79</v>
      </c>
      <c r="AG19" s="98" t="str">
        <f t="shared" si="0"/>
        <v>NO</v>
      </c>
    </row>
    <row r="20" spans="1:33" ht="25.5">
      <c r="A20" s="19" t="s">
        <v>16</v>
      </c>
      <c r="B20" s="20" t="s">
        <v>4</v>
      </c>
      <c r="C20" s="2" t="s">
        <v>77</v>
      </c>
      <c r="D20" s="1" t="s">
        <v>7</v>
      </c>
      <c r="E20" s="22" t="s">
        <v>73</v>
      </c>
      <c r="F20" s="6">
        <v>500000000</v>
      </c>
      <c r="G20" s="16">
        <v>258228.44954474326</v>
      </c>
      <c r="H20" s="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>
        <v>257422.91</v>
      </c>
      <c r="U20" s="17">
        <v>257422.91</v>
      </c>
      <c r="V20" s="62">
        <f>U20</f>
        <v>257422.91</v>
      </c>
      <c r="W20" s="44"/>
      <c r="X20" s="36"/>
      <c r="Y20" s="36"/>
      <c r="Z20" s="36"/>
      <c r="AA20" s="36"/>
      <c r="AB20" s="36"/>
      <c r="AC20" s="36"/>
      <c r="AD20" s="36"/>
      <c r="AE20" s="6">
        <f>F20</f>
        <v>500000000</v>
      </c>
      <c r="AF20" s="97">
        <f>AE20/1936.27</f>
        <v>258228.44954474326</v>
      </c>
      <c r="AG20" s="98" t="str">
        <f t="shared" si="0"/>
        <v>SI</v>
      </c>
    </row>
    <row r="21" spans="1:33" s="65" customFormat="1" ht="15.75">
      <c r="A21" s="7"/>
      <c r="B21" s="8"/>
      <c r="C21" s="18" t="s">
        <v>28</v>
      </c>
      <c r="D21" s="10"/>
      <c r="E21" s="10"/>
      <c r="F21" s="64"/>
      <c r="G21" s="9"/>
      <c r="H21" s="64"/>
      <c r="I21" s="9"/>
      <c r="L21" s="59"/>
      <c r="M21" s="66"/>
      <c r="N21" s="67"/>
      <c r="AE21" s="6"/>
      <c r="AF21" s="97"/>
      <c r="AG21" s="98"/>
    </row>
    <row r="22" spans="1:33" ht="25.5">
      <c r="A22" s="19" t="s">
        <v>17</v>
      </c>
      <c r="B22" s="20"/>
      <c r="C22" s="21" t="s">
        <v>101</v>
      </c>
      <c r="D22" s="1" t="s">
        <v>93</v>
      </c>
      <c r="E22" s="22" t="s">
        <v>73</v>
      </c>
      <c r="F22" s="6">
        <v>2303000000</v>
      </c>
      <c r="G22" s="16">
        <v>1189400.2386030874</v>
      </c>
      <c r="H22" s="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62"/>
      <c r="W22" s="44"/>
      <c r="X22" s="36"/>
      <c r="Y22" s="36"/>
      <c r="Z22" s="36"/>
      <c r="AA22" s="36"/>
      <c r="AB22" s="36"/>
      <c r="AC22" s="36"/>
      <c r="AD22" s="36"/>
      <c r="AE22" s="6"/>
      <c r="AF22" s="97"/>
      <c r="AG22" s="98"/>
    </row>
    <row r="23" spans="1:33" ht="63.75">
      <c r="A23" s="31" t="s">
        <v>17</v>
      </c>
      <c r="B23" s="30" t="s">
        <v>10</v>
      </c>
      <c r="C23" s="29" t="s">
        <v>42</v>
      </c>
      <c r="D23" s="1" t="s">
        <v>92</v>
      </c>
      <c r="E23" s="22" t="s">
        <v>73</v>
      </c>
      <c r="F23" s="32"/>
      <c r="G23" s="32"/>
      <c r="H23" s="33">
        <v>407000000</v>
      </c>
      <c r="I23" s="17">
        <v>210197.957929421</v>
      </c>
      <c r="J23" s="33">
        <v>407000000</v>
      </c>
      <c r="K23" s="17">
        <v>210197.957929421</v>
      </c>
      <c r="L23" s="33">
        <v>407000000</v>
      </c>
      <c r="M23" s="17">
        <v>210197.957929421</v>
      </c>
      <c r="N23" s="17"/>
      <c r="O23" s="17"/>
      <c r="P23" s="17"/>
      <c r="Q23" s="17"/>
      <c r="R23" s="17"/>
      <c r="S23" s="17"/>
      <c r="T23" s="17">
        <v>210197.96</v>
      </c>
      <c r="U23" s="17">
        <v>175191.46</v>
      </c>
      <c r="V23" s="62">
        <f aca="true" t="shared" si="1" ref="V23:V30">U23</f>
        <v>175191.46</v>
      </c>
      <c r="W23" s="44"/>
      <c r="X23" s="36"/>
      <c r="Y23" s="36"/>
      <c r="Z23" s="36"/>
      <c r="AA23" s="36"/>
      <c r="AB23" s="36"/>
      <c r="AC23" s="36"/>
      <c r="AD23" s="36"/>
      <c r="AE23" s="6">
        <f>H23</f>
        <v>407000000</v>
      </c>
      <c r="AF23" s="97">
        <f>AE23/1936.27</f>
        <v>210197.957929421</v>
      </c>
      <c r="AG23" s="98" t="str">
        <f t="shared" si="0"/>
        <v>SI</v>
      </c>
    </row>
    <row r="24" spans="1:33" ht="38.25">
      <c r="A24" s="31" t="s">
        <v>17</v>
      </c>
      <c r="B24" s="30" t="s">
        <v>11</v>
      </c>
      <c r="C24" s="29" t="s">
        <v>43</v>
      </c>
      <c r="D24" s="1" t="s">
        <v>5</v>
      </c>
      <c r="E24" s="22" t="s">
        <v>73</v>
      </c>
      <c r="F24" s="32"/>
      <c r="G24" s="32"/>
      <c r="H24" s="33">
        <v>300000000</v>
      </c>
      <c r="I24" s="17">
        <v>154937.06972684595</v>
      </c>
      <c r="J24" s="33">
        <v>300000000</v>
      </c>
      <c r="K24" s="17">
        <v>154937.06972684595</v>
      </c>
      <c r="L24" s="33">
        <v>300000000</v>
      </c>
      <c r="M24" s="17">
        <v>154937.06972684595</v>
      </c>
      <c r="N24" s="17"/>
      <c r="O24" s="17"/>
      <c r="P24" s="17"/>
      <c r="Q24" s="17"/>
      <c r="R24" s="17"/>
      <c r="S24" s="17"/>
      <c r="T24" s="17">
        <v>154708.88</v>
      </c>
      <c r="U24" s="17">
        <v>154708.88</v>
      </c>
      <c r="V24" s="62">
        <f t="shared" si="1"/>
        <v>154708.88</v>
      </c>
      <c r="W24" s="44"/>
      <c r="X24" s="36"/>
      <c r="Y24" s="36"/>
      <c r="Z24" s="36"/>
      <c r="AA24" s="36"/>
      <c r="AB24" s="36"/>
      <c r="AC24" s="36"/>
      <c r="AD24" s="36"/>
      <c r="AE24" s="6">
        <f>H24</f>
        <v>300000000</v>
      </c>
      <c r="AF24" s="97">
        <f>AE24/1936.27</f>
        <v>154937.06972684595</v>
      </c>
      <c r="AG24" s="98" t="str">
        <f t="shared" si="0"/>
        <v>SI</v>
      </c>
    </row>
    <row r="25" spans="1:33" ht="38.25">
      <c r="A25" s="31" t="s">
        <v>17</v>
      </c>
      <c r="B25" s="30" t="s">
        <v>14</v>
      </c>
      <c r="C25" s="29" t="s">
        <v>44</v>
      </c>
      <c r="D25" s="1" t="s">
        <v>5</v>
      </c>
      <c r="E25" s="22" t="s">
        <v>73</v>
      </c>
      <c r="F25" s="32"/>
      <c r="G25" s="32"/>
      <c r="H25" s="33">
        <v>295000000</v>
      </c>
      <c r="I25" s="17">
        <v>152354.7852313985</v>
      </c>
      <c r="J25" s="33">
        <v>295000000</v>
      </c>
      <c r="K25" s="17">
        <v>152354.7852313985</v>
      </c>
      <c r="L25" s="33">
        <v>295000000</v>
      </c>
      <c r="M25" s="17">
        <v>152354.7852313985</v>
      </c>
      <c r="N25" s="17"/>
      <c r="O25" s="17"/>
      <c r="P25" s="17"/>
      <c r="Q25" s="17"/>
      <c r="R25" s="17"/>
      <c r="S25" s="17"/>
      <c r="T25" s="17">
        <v>131116.3</v>
      </c>
      <c r="U25" s="17">
        <v>131116.3</v>
      </c>
      <c r="V25" s="62">
        <f t="shared" si="1"/>
        <v>131116.3</v>
      </c>
      <c r="W25" s="44"/>
      <c r="X25" s="36"/>
      <c r="Y25" s="36"/>
      <c r="Z25" s="36"/>
      <c r="AA25" s="36"/>
      <c r="AB25" s="36"/>
      <c r="AC25" s="36"/>
      <c r="AD25" s="36"/>
      <c r="AE25" s="6">
        <f>H25</f>
        <v>295000000</v>
      </c>
      <c r="AF25" s="97">
        <f>AE25/1936.27</f>
        <v>152354.7852313985</v>
      </c>
      <c r="AG25" s="98" t="str">
        <f t="shared" si="0"/>
        <v>SI</v>
      </c>
    </row>
    <row r="26" spans="1:33" ht="38.25">
      <c r="A26" s="31" t="s">
        <v>17</v>
      </c>
      <c r="B26" s="30" t="s">
        <v>18</v>
      </c>
      <c r="C26" s="29" t="s">
        <v>45</v>
      </c>
      <c r="D26" s="1" t="s">
        <v>92</v>
      </c>
      <c r="E26" s="22" t="s">
        <v>73</v>
      </c>
      <c r="F26" s="32"/>
      <c r="G26" s="32"/>
      <c r="H26" s="33">
        <v>541000000</v>
      </c>
      <c r="I26" s="17">
        <v>279403.1824074122</v>
      </c>
      <c r="J26" s="33">
        <v>541000000</v>
      </c>
      <c r="K26" s="17">
        <v>279403.1824074122</v>
      </c>
      <c r="L26" s="33">
        <v>541000000</v>
      </c>
      <c r="M26" s="17">
        <v>279403.1824074122</v>
      </c>
      <c r="N26" s="17"/>
      <c r="O26" s="17"/>
      <c r="P26" s="17"/>
      <c r="Q26" s="17"/>
      <c r="R26" s="17"/>
      <c r="S26" s="17"/>
      <c r="T26" s="17">
        <v>278790.16</v>
      </c>
      <c r="U26" s="17">
        <v>278790.16</v>
      </c>
      <c r="V26" s="62">
        <f t="shared" si="1"/>
        <v>278790.16</v>
      </c>
      <c r="W26" s="44"/>
      <c r="X26" s="36"/>
      <c r="Y26" s="36"/>
      <c r="Z26" s="36"/>
      <c r="AA26" s="36"/>
      <c r="AB26" s="36"/>
      <c r="AC26" s="36"/>
      <c r="AD26" s="36"/>
      <c r="AE26" s="6">
        <f>H26</f>
        <v>541000000</v>
      </c>
      <c r="AF26" s="97">
        <f>AE26/1936.27</f>
        <v>279403.1824074122</v>
      </c>
      <c r="AG26" s="98" t="str">
        <f t="shared" si="0"/>
        <v>SI</v>
      </c>
    </row>
    <row r="27" spans="1:23" s="77" customFormat="1" ht="63.75" hidden="1" outlineLevel="1">
      <c r="A27" s="73" t="s">
        <v>17</v>
      </c>
      <c r="B27" s="74" t="s">
        <v>19</v>
      </c>
      <c r="C27" s="78" t="s">
        <v>52</v>
      </c>
      <c r="D27" s="14" t="s">
        <v>93</v>
      </c>
      <c r="E27" s="81" t="s">
        <v>73</v>
      </c>
      <c r="F27" s="12"/>
      <c r="G27" s="12"/>
      <c r="H27" s="13">
        <v>460000000</v>
      </c>
      <c r="I27" s="71">
        <v>237570.17358116378</v>
      </c>
      <c r="J27" s="13">
        <v>460000000</v>
      </c>
      <c r="K27" s="71">
        <v>237570.17358116378</v>
      </c>
      <c r="L27" s="71">
        <v>0</v>
      </c>
      <c r="M27" s="71">
        <v>0</v>
      </c>
      <c r="N27" s="71"/>
      <c r="O27" s="71"/>
      <c r="P27" s="71"/>
      <c r="Q27" s="71"/>
      <c r="R27" s="71"/>
      <c r="S27" s="71"/>
      <c r="T27" s="71"/>
      <c r="U27" s="71"/>
      <c r="V27" s="72"/>
      <c r="W27" s="80"/>
    </row>
    <row r="28" spans="1:33" ht="51" collapsed="1">
      <c r="A28" s="31" t="s">
        <v>17</v>
      </c>
      <c r="B28" s="30" t="s">
        <v>19</v>
      </c>
      <c r="C28" s="29" t="s">
        <v>97</v>
      </c>
      <c r="D28" s="1" t="s">
        <v>7</v>
      </c>
      <c r="E28" s="22" t="s">
        <v>73</v>
      </c>
      <c r="F28" s="32"/>
      <c r="G28" s="32"/>
      <c r="H28" s="33"/>
      <c r="I28" s="17"/>
      <c r="J28" s="33"/>
      <c r="K28" s="17"/>
      <c r="L28" s="53">
        <v>460000000</v>
      </c>
      <c r="M28" s="17">
        <v>237570.17358116378</v>
      </c>
      <c r="N28" s="17"/>
      <c r="O28" s="17"/>
      <c r="P28" s="17"/>
      <c r="Q28" s="17"/>
      <c r="R28" s="17"/>
      <c r="S28" s="17"/>
      <c r="T28" s="17">
        <v>236979.41</v>
      </c>
      <c r="U28" s="17">
        <v>236979.41</v>
      </c>
      <c r="V28" s="62">
        <f t="shared" si="1"/>
        <v>236979.41</v>
      </c>
      <c r="W28" s="44"/>
      <c r="X28" s="36"/>
      <c r="Y28" s="36"/>
      <c r="Z28" s="36"/>
      <c r="AA28" s="36"/>
      <c r="AB28" s="36"/>
      <c r="AC28" s="36"/>
      <c r="AD28" s="36"/>
      <c r="AE28" s="6">
        <f>L28</f>
        <v>460000000</v>
      </c>
      <c r="AF28" s="97">
        <f>AE28/1936.27</f>
        <v>237570.17358116378</v>
      </c>
      <c r="AG28" s="98" t="str">
        <f t="shared" si="0"/>
        <v>SI</v>
      </c>
    </row>
    <row r="29" spans="1:23" s="77" customFormat="1" ht="76.5" hidden="1" outlineLevel="1">
      <c r="A29" s="73" t="s">
        <v>17</v>
      </c>
      <c r="B29" s="74" t="s">
        <v>20</v>
      </c>
      <c r="C29" s="79" t="s">
        <v>94</v>
      </c>
      <c r="D29" s="14" t="s">
        <v>96</v>
      </c>
      <c r="E29" s="81" t="s">
        <v>73</v>
      </c>
      <c r="F29" s="12"/>
      <c r="G29" s="12"/>
      <c r="H29" s="13">
        <v>300000000</v>
      </c>
      <c r="I29" s="71">
        <v>154937.06972684595</v>
      </c>
      <c r="J29" s="13">
        <v>0</v>
      </c>
      <c r="K29" s="71">
        <v>0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80"/>
    </row>
    <row r="30" spans="1:33" ht="76.5" collapsed="1">
      <c r="A30" s="31" t="s">
        <v>17</v>
      </c>
      <c r="B30" s="30" t="s">
        <v>20</v>
      </c>
      <c r="C30" s="47" t="s">
        <v>95</v>
      </c>
      <c r="D30" s="39" t="s">
        <v>96</v>
      </c>
      <c r="E30" s="22" t="s">
        <v>73</v>
      </c>
      <c r="F30" s="32"/>
      <c r="G30" s="32"/>
      <c r="H30" s="33"/>
      <c r="I30" s="17"/>
      <c r="J30" s="33">
        <v>300000000</v>
      </c>
      <c r="K30" s="17">
        <v>154937.06972684595</v>
      </c>
      <c r="L30" s="33">
        <v>300000000</v>
      </c>
      <c r="M30" s="17">
        <v>154937.06972684595</v>
      </c>
      <c r="N30" s="17"/>
      <c r="O30" s="17"/>
      <c r="P30" s="17"/>
      <c r="Q30" s="17"/>
      <c r="R30" s="17"/>
      <c r="S30" s="17"/>
      <c r="T30" s="17">
        <v>154937.07</v>
      </c>
      <c r="U30" s="17">
        <v>154506.28</v>
      </c>
      <c r="V30" s="62">
        <f t="shared" si="1"/>
        <v>154506.28</v>
      </c>
      <c r="W30" s="44"/>
      <c r="X30" s="36"/>
      <c r="Y30" s="36"/>
      <c r="Z30" s="36"/>
      <c r="AA30" s="36"/>
      <c r="AB30" s="36"/>
      <c r="AC30" s="36"/>
      <c r="AD30" s="36"/>
      <c r="AE30" s="6">
        <f>J30</f>
        <v>300000000</v>
      </c>
      <c r="AF30" s="97">
        <f>AE30/1936.27</f>
        <v>154937.06972684595</v>
      </c>
      <c r="AG30" s="98" t="str">
        <f t="shared" si="0"/>
        <v>SI</v>
      </c>
    </row>
    <row r="31" spans="1:33" ht="38.25">
      <c r="A31" s="31" t="s">
        <v>17</v>
      </c>
      <c r="B31" s="30" t="s">
        <v>21</v>
      </c>
      <c r="C31" s="37" t="s">
        <v>78</v>
      </c>
      <c r="D31" s="1" t="s">
        <v>5</v>
      </c>
      <c r="E31" s="22" t="s">
        <v>73</v>
      </c>
      <c r="F31" s="32"/>
      <c r="G31" s="32"/>
      <c r="H31" s="4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62"/>
      <c r="W31" s="45">
        <v>35000</v>
      </c>
      <c r="X31" s="45">
        <v>35000</v>
      </c>
      <c r="Y31" s="45">
        <v>35000</v>
      </c>
      <c r="Z31" s="45"/>
      <c r="AA31" s="45"/>
      <c r="AB31" s="45"/>
      <c r="AC31" s="45"/>
      <c r="AD31" s="45">
        <v>35000</v>
      </c>
      <c r="AE31" s="6"/>
      <c r="AF31" s="97"/>
      <c r="AG31" s="98"/>
    </row>
    <row r="32" spans="1:33" s="77" customFormat="1" ht="38.25" hidden="1" outlineLevel="1">
      <c r="A32" s="73" t="s">
        <v>17</v>
      </c>
      <c r="B32" s="74" t="s">
        <v>22</v>
      </c>
      <c r="C32" s="78" t="s">
        <v>56</v>
      </c>
      <c r="D32" s="14" t="s">
        <v>5</v>
      </c>
      <c r="E32" s="81" t="s">
        <v>73</v>
      </c>
      <c r="F32" s="12"/>
      <c r="G32" s="12"/>
      <c r="H32" s="15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6">
        <v>7000</v>
      </c>
      <c r="X32" s="76">
        <v>7000</v>
      </c>
      <c r="Y32" s="76">
        <v>7000</v>
      </c>
      <c r="Z32" s="76">
        <v>0</v>
      </c>
      <c r="AA32" s="76"/>
      <c r="AB32" s="76"/>
      <c r="AC32" s="76"/>
      <c r="AD32" s="76"/>
      <c r="AE32" s="76"/>
      <c r="AF32" s="76"/>
      <c r="AG32" s="76"/>
    </row>
    <row r="33" spans="1:33" s="77" customFormat="1" ht="51" hidden="1" outlineLevel="1">
      <c r="A33" s="73"/>
      <c r="B33" s="74"/>
      <c r="C33" s="75" t="s">
        <v>54</v>
      </c>
      <c r="D33" s="14" t="s">
        <v>7</v>
      </c>
      <c r="E33" s="81" t="s">
        <v>73</v>
      </c>
      <c r="F33" s="12"/>
      <c r="G33" s="12"/>
      <c r="H33" s="15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6">
        <v>30000</v>
      </c>
      <c r="X33" s="76">
        <v>0</v>
      </c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s="77" customFormat="1" ht="38.25" hidden="1" outlineLevel="1">
      <c r="A34" s="73"/>
      <c r="B34" s="74"/>
      <c r="C34" s="75" t="s">
        <v>55</v>
      </c>
      <c r="D34" s="14" t="s">
        <v>7</v>
      </c>
      <c r="E34" s="81" t="s">
        <v>73</v>
      </c>
      <c r="F34" s="12"/>
      <c r="G34" s="12"/>
      <c r="H34" s="15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6">
        <v>30000</v>
      </c>
      <c r="X34" s="76">
        <v>0</v>
      </c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s="77" customFormat="1" ht="38.25" hidden="1" outlineLevel="1">
      <c r="A35" s="73" t="s">
        <v>17</v>
      </c>
      <c r="B35" s="74" t="s">
        <v>23</v>
      </c>
      <c r="C35" s="78" t="s">
        <v>46</v>
      </c>
      <c r="D35" s="14" t="s">
        <v>7</v>
      </c>
      <c r="E35" s="81" t="s">
        <v>73</v>
      </c>
      <c r="F35" s="12"/>
      <c r="G35" s="12"/>
      <c r="H35" s="15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6">
        <v>50000</v>
      </c>
      <c r="X35" s="76">
        <v>0</v>
      </c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38.25" collapsed="1">
      <c r="A36" s="31" t="s">
        <v>17</v>
      </c>
      <c r="B36" s="30" t="s">
        <v>23</v>
      </c>
      <c r="C36" s="38" t="s">
        <v>57</v>
      </c>
      <c r="D36" s="48" t="s">
        <v>7</v>
      </c>
      <c r="E36" s="22" t="s">
        <v>73</v>
      </c>
      <c r="F36" s="49"/>
      <c r="G36" s="49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17"/>
      <c r="U36" s="17"/>
      <c r="V36" s="62"/>
      <c r="W36" s="52"/>
      <c r="X36" s="45">
        <v>80000</v>
      </c>
      <c r="Y36" s="45">
        <v>80000</v>
      </c>
      <c r="Z36" s="45"/>
      <c r="AA36" s="45"/>
      <c r="AB36" s="45"/>
      <c r="AC36" s="45">
        <v>16000</v>
      </c>
      <c r="AD36" s="45">
        <v>16000</v>
      </c>
      <c r="AE36" s="6"/>
      <c r="AF36" s="97"/>
      <c r="AG36" s="98"/>
    </row>
    <row r="37" spans="1:33" ht="38.25">
      <c r="A37" s="31" t="s">
        <v>17</v>
      </c>
      <c r="B37" s="30" t="s">
        <v>24</v>
      </c>
      <c r="C37" s="29" t="s">
        <v>47</v>
      </c>
      <c r="D37" s="1" t="s">
        <v>5</v>
      </c>
      <c r="E37" s="22" t="s">
        <v>73</v>
      </c>
      <c r="F37" s="32"/>
      <c r="G37" s="32"/>
      <c r="H37" s="4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62"/>
      <c r="W37" s="45">
        <v>50000</v>
      </c>
      <c r="X37" s="45">
        <v>50000</v>
      </c>
      <c r="Y37" s="45">
        <v>50000</v>
      </c>
      <c r="Z37" s="45"/>
      <c r="AA37" s="45"/>
      <c r="AB37" s="45"/>
      <c r="AC37" s="45"/>
      <c r="AD37" s="45">
        <v>50000</v>
      </c>
      <c r="AE37" s="6"/>
      <c r="AF37" s="97"/>
      <c r="AG37" s="98"/>
    </row>
    <row r="38" spans="1:33" ht="15.75">
      <c r="A38" s="31"/>
      <c r="B38" s="30"/>
      <c r="C38" s="18" t="s">
        <v>79</v>
      </c>
      <c r="F38" s="32"/>
      <c r="G38" s="32"/>
      <c r="H38" s="40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62"/>
      <c r="W38" s="45"/>
      <c r="X38" s="45"/>
      <c r="Y38" s="45"/>
      <c r="Z38" s="45"/>
      <c r="AA38" s="45"/>
      <c r="AB38" s="45"/>
      <c r="AC38" s="45"/>
      <c r="AD38" s="45"/>
      <c r="AE38" s="6"/>
      <c r="AF38" s="97"/>
      <c r="AG38" s="98"/>
    </row>
    <row r="39" spans="1:33" ht="25.5">
      <c r="A39" s="19" t="s">
        <v>25</v>
      </c>
      <c r="B39" s="20" t="s">
        <v>4</v>
      </c>
      <c r="C39" s="21" t="s">
        <v>80</v>
      </c>
      <c r="D39" s="1" t="s">
        <v>7</v>
      </c>
      <c r="E39" s="22" t="s">
        <v>73</v>
      </c>
      <c r="N39" s="54">
        <v>450000000</v>
      </c>
      <c r="O39" s="55">
        <v>232405.60459026892</v>
      </c>
      <c r="P39" s="55"/>
      <c r="Q39" s="55"/>
      <c r="R39" s="55"/>
      <c r="S39" s="55"/>
      <c r="T39" s="17">
        <v>206956.77</v>
      </c>
      <c r="U39" s="17">
        <v>206956.77</v>
      </c>
      <c r="V39" s="62">
        <f aca="true" t="shared" si="2" ref="V39:V52">U39</f>
        <v>206956.77</v>
      </c>
      <c r="W39" s="44"/>
      <c r="X39" s="36"/>
      <c r="Y39" s="36"/>
      <c r="Z39" s="36"/>
      <c r="AA39" s="36"/>
      <c r="AB39" s="36"/>
      <c r="AC39" s="36"/>
      <c r="AD39" s="36"/>
      <c r="AE39" s="6">
        <f>N39</f>
        <v>450000000</v>
      </c>
      <c r="AF39" s="97">
        <f>AE39/1936.27</f>
        <v>232405.60459026892</v>
      </c>
      <c r="AG39" s="98" t="str">
        <f t="shared" si="0"/>
        <v>SI</v>
      </c>
    </row>
    <row r="40" spans="1:33" ht="25.5">
      <c r="A40" s="19" t="s">
        <v>26</v>
      </c>
      <c r="B40" s="20"/>
      <c r="C40" s="21" t="s">
        <v>98</v>
      </c>
      <c r="D40" s="39" t="s">
        <v>5</v>
      </c>
      <c r="E40" s="22" t="s">
        <v>73</v>
      </c>
      <c r="N40" s="93">
        <v>644000000</v>
      </c>
      <c r="O40" s="55">
        <f>N40/1936.27</f>
        <v>332598.2430136293</v>
      </c>
      <c r="P40" s="55"/>
      <c r="Q40" s="55"/>
      <c r="R40" s="55"/>
      <c r="S40" s="55"/>
      <c r="T40" s="17"/>
      <c r="U40" s="17"/>
      <c r="V40" s="62">
        <f t="shared" si="2"/>
        <v>0</v>
      </c>
      <c r="W40" s="44"/>
      <c r="X40" s="36"/>
      <c r="Y40" s="36"/>
      <c r="Z40" s="36"/>
      <c r="AA40" s="36"/>
      <c r="AB40" s="36"/>
      <c r="AC40" s="36"/>
      <c r="AD40" s="36"/>
      <c r="AE40" s="6"/>
      <c r="AF40" s="97"/>
      <c r="AG40" s="98"/>
    </row>
    <row r="41" spans="1:33" ht="38.25">
      <c r="A41" s="31" t="s">
        <v>26</v>
      </c>
      <c r="B41" s="30" t="s">
        <v>10</v>
      </c>
      <c r="C41" s="69" t="s">
        <v>109</v>
      </c>
      <c r="D41" s="39" t="s">
        <v>5</v>
      </c>
      <c r="E41" s="22" t="s">
        <v>73</v>
      </c>
      <c r="T41" s="17">
        <v>37731.38</v>
      </c>
      <c r="U41" s="17">
        <v>37731.38</v>
      </c>
      <c r="V41" s="62">
        <f t="shared" si="2"/>
        <v>37731.38</v>
      </c>
      <c r="W41" s="44"/>
      <c r="X41" s="36"/>
      <c r="Y41" s="36"/>
      <c r="Z41" s="36"/>
      <c r="AA41" s="36"/>
      <c r="AB41" s="36"/>
      <c r="AC41" s="36"/>
      <c r="AD41" s="36"/>
      <c r="AE41" s="6">
        <f>F41</f>
        <v>0</v>
      </c>
      <c r="AF41" s="97">
        <f>T41</f>
        <v>37731.38</v>
      </c>
      <c r="AG41" s="98" t="str">
        <f t="shared" si="0"/>
        <v>NO</v>
      </c>
    </row>
    <row r="42" spans="1:33" ht="51">
      <c r="A42" s="31" t="s">
        <v>26</v>
      </c>
      <c r="B42" s="30" t="s">
        <v>11</v>
      </c>
      <c r="C42" s="69" t="s">
        <v>110</v>
      </c>
      <c r="D42" s="39" t="s">
        <v>5</v>
      </c>
      <c r="E42" s="22" t="s">
        <v>73</v>
      </c>
      <c r="T42" s="17">
        <v>289990.03</v>
      </c>
      <c r="U42" s="17">
        <v>262014.25000000003</v>
      </c>
      <c r="V42" s="62">
        <f t="shared" si="2"/>
        <v>262014.25000000003</v>
      </c>
      <c r="W42" s="44"/>
      <c r="X42" s="36"/>
      <c r="Y42" s="36"/>
      <c r="Z42" s="36"/>
      <c r="AA42" s="36"/>
      <c r="AB42" s="36"/>
      <c r="AC42" s="36"/>
      <c r="AD42" s="36"/>
      <c r="AE42" s="6">
        <f>F42</f>
        <v>0</v>
      </c>
      <c r="AF42" s="97">
        <f>T42</f>
        <v>289990.03</v>
      </c>
      <c r="AG42" s="98" t="str">
        <f t="shared" si="0"/>
        <v>SI</v>
      </c>
    </row>
    <row r="43" spans="1:33" ht="38.25">
      <c r="A43" s="19" t="s">
        <v>27</v>
      </c>
      <c r="B43" s="20" t="s">
        <v>4</v>
      </c>
      <c r="C43" s="21" t="s">
        <v>62</v>
      </c>
      <c r="D43" s="39" t="s">
        <v>5</v>
      </c>
      <c r="E43" s="22" t="s">
        <v>90</v>
      </c>
      <c r="N43" s="54">
        <v>200000000</v>
      </c>
      <c r="O43" s="55">
        <v>103291.3798178973</v>
      </c>
      <c r="P43" s="55"/>
      <c r="Q43" s="55"/>
      <c r="R43" s="55"/>
      <c r="S43" s="55"/>
      <c r="T43" s="17">
        <v>102978.94</v>
      </c>
      <c r="U43" s="17">
        <v>102978.94</v>
      </c>
      <c r="V43" s="62">
        <f t="shared" si="2"/>
        <v>102978.94</v>
      </c>
      <c r="W43" s="44"/>
      <c r="X43" s="36"/>
      <c r="Y43" s="36"/>
      <c r="Z43" s="36"/>
      <c r="AA43" s="36"/>
      <c r="AB43" s="36"/>
      <c r="AC43" s="36"/>
      <c r="AD43" s="36"/>
      <c r="AE43" s="6">
        <f>N43</f>
        <v>200000000</v>
      </c>
      <c r="AF43" s="97">
        <f>AE43/1936.27</f>
        <v>103291.3798178973</v>
      </c>
      <c r="AG43" s="98" t="str">
        <f t="shared" si="0"/>
        <v>SI</v>
      </c>
    </row>
    <row r="44" spans="1:33" ht="15.75">
      <c r="A44" s="31"/>
      <c r="B44" s="30"/>
      <c r="C44" s="18" t="s">
        <v>81</v>
      </c>
      <c r="F44" s="32"/>
      <c r="G44" s="32"/>
      <c r="H44" s="40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62"/>
      <c r="W44" s="45"/>
      <c r="X44" s="45"/>
      <c r="Y44" s="45"/>
      <c r="Z44" s="45"/>
      <c r="AA44" s="45"/>
      <c r="AB44" s="45"/>
      <c r="AC44" s="45"/>
      <c r="AD44" s="45"/>
      <c r="AE44" s="6"/>
      <c r="AF44" s="97"/>
      <c r="AG44" s="98"/>
    </row>
    <row r="45" spans="1:33" ht="25.5">
      <c r="A45" s="31" t="s">
        <v>29</v>
      </c>
      <c r="B45" s="30" t="s">
        <v>10</v>
      </c>
      <c r="C45" s="70" t="s">
        <v>32</v>
      </c>
      <c r="D45" s="1" t="s">
        <v>92</v>
      </c>
      <c r="E45" s="22" t="s">
        <v>73</v>
      </c>
      <c r="P45" s="6">
        <v>200000000</v>
      </c>
      <c r="Q45" s="16">
        <v>103291.3798178973</v>
      </c>
      <c r="R45" s="6">
        <v>200000000</v>
      </c>
      <c r="S45" s="16">
        <v>103291.3798178973</v>
      </c>
      <c r="T45" s="17">
        <v>85756.48</v>
      </c>
      <c r="U45" s="17">
        <v>85756.09</v>
      </c>
      <c r="V45" s="62">
        <f t="shared" si="2"/>
        <v>85756.09</v>
      </c>
      <c r="W45" s="44"/>
      <c r="X45" s="36"/>
      <c r="Y45" s="36"/>
      <c r="Z45" s="36"/>
      <c r="AA45" s="36"/>
      <c r="AB45" s="36"/>
      <c r="AC45" s="36"/>
      <c r="AD45" s="36"/>
      <c r="AE45" s="6">
        <f aca="true" t="shared" si="3" ref="AE45:AE50">P45</f>
        <v>200000000</v>
      </c>
      <c r="AF45" s="97">
        <f aca="true" t="shared" si="4" ref="AF45:AF50">AE45/1936.27</f>
        <v>103291.3798178973</v>
      </c>
      <c r="AG45" s="98" t="str">
        <f t="shared" si="0"/>
        <v>SI</v>
      </c>
    </row>
    <row r="46" spans="1:33" ht="38.25">
      <c r="A46" s="31" t="s">
        <v>29</v>
      </c>
      <c r="B46" s="30" t="s">
        <v>11</v>
      </c>
      <c r="C46" s="70" t="s">
        <v>63</v>
      </c>
      <c r="D46" s="1" t="s">
        <v>5</v>
      </c>
      <c r="E46" s="39" t="s">
        <v>85</v>
      </c>
      <c r="P46" s="6">
        <v>220000000</v>
      </c>
      <c r="Q46" s="16">
        <v>113620.51779968703</v>
      </c>
      <c r="R46" s="6">
        <v>220000000</v>
      </c>
      <c r="S46" s="16">
        <v>113620.51779968703</v>
      </c>
      <c r="T46" s="17">
        <v>113620.52</v>
      </c>
      <c r="U46" s="17">
        <v>98692.16</v>
      </c>
      <c r="V46" s="62">
        <f t="shared" si="2"/>
        <v>98692.16</v>
      </c>
      <c r="W46" s="44"/>
      <c r="X46" s="36"/>
      <c r="Y46" s="36"/>
      <c r="Z46" s="36"/>
      <c r="AA46" s="36"/>
      <c r="AB46" s="36"/>
      <c r="AC46" s="36"/>
      <c r="AD46" s="36"/>
      <c r="AE46" s="6">
        <f t="shared" si="3"/>
        <v>220000000</v>
      </c>
      <c r="AF46" s="97">
        <f t="shared" si="4"/>
        <v>113620.51779968703</v>
      </c>
      <c r="AG46" s="98" t="str">
        <f t="shared" si="0"/>
        <v>SI</v>
      </c>
    </row>
    <row r="47" spans="1:33" ht="25.5">
      <c r="A47" s="31" t="s">
        <v>29</v>
      </c>
      <c r="B47" s="30" t="s">
        <v>14</v>
      </c>
      <c r="C47" s="70" t="s">
        <v>33</v>
      </c>
      <c r="D47" s="1" t="s">
        <v>5</v>
      </c>
      <c r="E47" s="22" t="s">
        <v>73</v>
      </c>
      <c r="P47" s="6">
        <v>120000000</v>
      </c>
      <c r="Q47" s="16">
        <v>61974.82789073838</v>
      </c>
      <c r="R47" s="6">
        <v>120000000</v>
      </c>
      <c r="S47" s="16">
        <v>61974.82789073838</v>
      </c>
      <c r="T47" s="17">
        <v>51724.19</v>
      </c>
      <c r="U47" s="17">
        <v>51722.54</v>
      </c>
      <c r="V47" s="62">
        <f t="shared" si="2"/>
        <v>51722.54</v>
      </c>
      <c r="W47" s="44"/>
      <c r="X47" s="36"/>
      <c r="Y47" s="36"/>
      <c r="Z47" s="36"/>
      <c r="AA47" s="36"/>
      <c r="AB47" s="36"/>
      <c r="AC47" s="36"/>
      <c r="AD47" s="36"/>
      <c r="AE47" s="6">
        <f t="shared" si="3"/>
        <v>120000000</v>
      </c>
      <c r="AF47" s="97">
        <f t="shared" si="4"/>
        <v>61974.82789073838</v>
      </c>
      <c r="AG47" s="98" t="str">
        <f t="shared" si="0"/>
        <v>SI</v>
      </c>
    </row>
    <row r="48" spans="1:33" ht="25.5">
      <c r="A48" s="31" t="s">
        <v>29</v>
      </c>
      <c r="B48" s="30" t="s">
        <v>18</v>
      </c>
      <c r="C48" s="70" t="s">
        <v>34</v>
      </c>
      <c r="D48" s="1" t="s">
        <v>5</v>
      </c>
      <c r="E48" s="22" t="s">
        <v>73</v>
      </c>
      <c r="P48" s="6">
        <v>100000000</v>
      </c>
      <c r="Q48" s="16">
        <v>51645.68990894865</v>
      </c>
      <c r="R48" s="6">
        <v>100000000</v>
      </c>
      <c r="S48" s="16">
        <v>51645.68990894865</v>
      </c>
      <c r="T48" s="17">
        <v>51645.69</v>
      </c>
      <c r="U48" s="17">
        <v>51641.57</v>
      </c>
      <c r="V48" s="62">
        <f t="shared" si="2"/>
        <v>51641.57</v>
      </c>
      <c r="W48" s="44"/>
      <c r="X48" s="36"/>
      <c r="Y48" s="36"/>
      <c r="Z48" s="36"/>
      <c r="AA48" s="36"/>
      <c r="AB48" s="36"/>
      <c r="AC48" s="36"/>
      <c r="AD48" s="36"/>
      <c r="AE48" s="6">
        <f t="shared" si="3"/>
        <v>100000000</v>
      </c>
      <c r="AF48" s="97">
        <f t="shared" si="4"/>
        <v>51645.68990894865</v>
      </c>
      <c r="AG48" s="98" t="str">
        <f t="shared" si="0"/>
        <v>SI</v>
      </c>
    </row>
    <row r="49" spans="1:33" ht="25.5">
      <c r="A49" s="31" t="s">
        <v>29</v>
      </c>
      <c r="B49" s="30" t="s">
        <v>20</v>
      </c>
      <c r="C49" s="70" t="s">
        <v>35</v>
      </c>
      <c r="D49" s="1" t="s">
        <v>5</v>
      </c>
      <c r="E49" s="22" t="s">
        <v>73</v>
      </c>
      <c r="P49" s="6">
        <v>150000000</v>
      </c>
      <c r="Q49" s="16">
        <v>77468.53486342297</v>
      </c>
      <c r="R49" s="6">
        <v>150000000</v>
      </c>
      <c r="S49" s="16">
        <v>77468.53486342297</v>
      </c>
      <c r="T49" s="17">
        <v>76817.62</v>
      </c>
      <c r="U49" s="17">
        <v>76817.62</v>
      </c>
      <c r="V49" s="62">
        <f t="shared" si="2"/>
        <v>76817.62</v>
      </c>
      <c r="W49" s="44"/>
      <c r="X49" s="36"/>
      <c r="Y49" s="36"/>
      <c r="Z49" s="36"/>
      <c r="AA49" s="36"/>
      <c r="AB49" s="36"/>
      <c r="AC49" s="36"/>
      <c r="AD49" s="36"/>
      <c r="AE49" s="6">
        <f t="shared" si="3"/>
        <v>150000000</v>
      </c>
      <c r="AF49" s="97">
        <f t="shared" si="4"/>
        <v>77468.53486342297</v>
      </c>
      <c r="AG49" s="98" t="str">
        <f t="shared" si="0"/>
        <v>SI</v>
      </c>
    </row>
    <row r="50" spans="1:33" ht="25.5">
      <c r="A50" s="31" t="s">
        <v>29</v>
      </c>
      <c r="B50" s="30" t="s">
        <v>21</v>
      </c>
      <c r="C50" s="70" t="s">
        <v>36</v>
      </c>
      <c r="D50" s="1" t="s">
        <v>7</v>
      </c>
      <c r="E50" s="22" t="s">
        <v>73</v>
      </c>
      <c r="P50" s="6">
        <v>270000000</v>
      </c>
      <c r="Q50" s="16">
        <v>139443.36275416135</v>
      </c>
      <c r="R50" s="6">
        <v>270000000</v>
      </c>
      <c r="S50" s="16">
        <v>139443.36275416135</v>
      </c>
      <c r="T50" s="17">
        <v>106511.91</v>
      </c>
      <c r="U50" s="17">
        <v>106511.91</v>
      </c>
      <c r="V50" s="62">
        <f t="shared" si="2"/>
        <v>106511.91</v>
      </c>
      <c r="AE50" s="6">
        <f t="shared" si="3"/>
        <v>270000000</v>
      </c>
      <c r="AF50" s="97">
        <f t="shared" si="4"/>
        <v>139443.36275416135</v>
      </c>
      <c r="AG50" s="98" t="str">
        <f t="shared" si="0"/>
        <v>SI</v>
      </c>
    </row>
    <row r="51" spans="1:33" s="77" customFormat="1" ht="38.25" hidden="1" outlineLevel="1">
      <c r="A51" s="73" t="s">
        <v>29</v>
      </c>
      <c r="B51" s="74" t="s">
        <v>22</v>
      </c>
      <c r="C51" s="82" t="s">
        <v>37</v>
      </c>
      <c r="D51" s="83" t="s">
        <v>5</v>
      </c>
      <c r="E51" s="81" t="s">
        <v>73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13">
        <v>150000000</v>
      </c>
      <c r="Q51" s="71">
        <v>77468.53486342297</v>
      </c>
      <c r="R51" s="13">
        <v>0</v>
      </c>
      <c r="S51" s="71">
        <v>0</v>
      </c>
      <c r="T51" s="84"/>
      <c r="U51" s="84"/>
      <c r="V51" s="72"/>
      <c r="W51" s="80"/>
      <c r="X51" s="80"/>
      <c r="Y51" s="80"/>
      <c r="Z51" s="85"/>
      <c r="AA51" s="85"/>
      <c r="AB51" s="85"/>
      <c r="AC51" s="85"/>
      <c r="AD51" s="85"/>
      <c r="AE51" s="85"/>
      <c r="AF51" s="85"/>
      <c r="AG51" s="85"/>
    </row>
    <row r="52" spans="1:33" ht="38.25" collapsed="1">
      <c r="A52" s="31" t="s">
        <v>29</v>
      </c>
      <c r="B52" s="30" t="s">
        <v>22</v>
      </c>
      <c r="C52" s="70" t="s">
        <v>37</v>
      </c>
      <c r="D52" s="48" t="s">
        <v>5</v>
      </c>
      <c r="E52" s="48" t="s">
        <v>90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6"/>
      <c r="Q52" s="16"/>
      <c r="R52" s="6">
        <v>150000000</v>
      </c>
      <c r="S52" s="16">
        <v>77468.53486342297</v>
      </c>
      <c r="T52" s="17">
        <v>77468.53</v>
      </c>
      <c r="U52" s="17">
        <v>77219.09</v>
      </c>
      <c r="V52" s="62">
        <f t="shared" si="2"/>
        <v>77219.09</v>
      </c>
      <c r="W52" s="44"/>
      <c r="X52" s="44"/>
      <c r="Y52" s="44"/>
      <c r="Z52" s="57"/>
      <c r="AA52" s="57"/>
      <c r="AB52" s="57"/>
      <c r="AC52" s="57"/>
      <c r="AD52" s="57"/>
      <c r="AE52" s="6">
        <f>R52</f>
        <v>150000000</v>
      </c>
      <c r="AF52" s="97">
        <f>AE52/1936.27</f>
        <v>77468.53486342297</v>
      </c>
      <c r="AG52" s="98" t="str">
        <f t="shared" si="0"/>
        <v>SI</v>
      </c>
    </row>
    <row r="53" spans="1:33" ht="38.25">
      <c r="A53" s="31" t="s">
        <v>29</v>
      </c>
      <c r="B53" s="30" t="s">
        <v>23</v>
      </c>
      <c r="C53" s="70" t="s">
        <v>66</v>
      </c>
      <c r="D53" s="1" t="s">
        <v>5</v>
      </c>
      <c r="E53" s="22" t="s">
        <v>73</v>
      </c>
      <c r="P53" s="6"/>
      <c r="Q53" s="16"/>
      <c r="R53" s="16"/>
      <c r="S53" s="16"/>
      <c r="T53" s="17"/>
      <c r="U53" s="17"/>
      <c r="V53" s="62"/>
      <c r="Z53" s="56"/>
      <c r="AA53" s="45">
        <v>3300</v>
      </c>
      <c r="AB53" s="45">
        <v>3300</v>
      </c>
      <c r="AC53" s="45"/>
      <c r="AD53" s="91">
        <v>3300</v>
      </c>
      <c r="AE53" s="6"/>
      <c r="AF53" s="97"/>
      <c r="AG53" s="98"/>
    </row>
    <row r="54" spans="1:33" ht="38.25">
      <c r="A54" s="31" t="s">
        <v>29</v>
      </c>
      <c r="B54" s="30" t="s">
        <v>24</v>
      </c>
      <c r="C54" s="70" t="s">
        <v>67</v>
      </c>
      <c r="D54" s="1" t="s">
        <v>5</v>
      </c>
      <c r="E54" s="22" t="s">
        <v>73</v>
      </c>
      <c r="Q54" s="16"/>
      <c r="R54" s="16"/>
      <c r="S54" s="16"/>
      <c r="T54" s="17"/>
      <c r="U54" s="17"/>
      <c r="V54" s="62"/>
      <c r="Z54" s="56"/>
      <c r="AA54" s="45">
        <v>27000</v>
      </c>
      <c r="AB54" s="45">
        <v>27000</v>
      </c>
      <c r="AC54" s="45"/>
      <c r="AD54" s="91">
        <v>27000</v>
      </c>
      <c r="AE54" s="6"/>
      <c r="AF54" s="97"/>
      <c r="AG54" s="98"/>
    </row>
    <row r="55" spans="1:33" ht="51">
      <c r="A55" s="19" t="s">
        <v>31</v>
      </c>
      <c r="B55" s="20" t="s">
        <v>10</v>
      </c>
      <c r="C55" s="21" t="s">
        <v>65</v>
      </c>
      <c r="D55" s="1" t="s">
        <v>5</v>
      </c>
      <c r="E55" s="22" t="s">
        <v>73</v>
      </c>
      <c r="P55" s="6">
        <v>100000000</v>
      </c>
      <c r="Q55" s="16">
        <v>51645.68990894865</v>
      </c>
      <c r="R55" s="6">
        <v>100000000</v>
      </c>
      <c r="S55" s="17">
        <v>51645.69</v>
      </c>
      <c r="T55" s="17">
        <v>51645.69</v>
      </c>
      <c r="U55" s="17">
        <v>51645.69</v>
      </c>
      <c r="V55" s="62">
        <f>U55</f>
        <v>51645.69</v>
      </c>
      <c r="W55" s="43"/>
      <c r="X55" s="35"/>
      <c r="Y55" s="35"/>
      <c r="Z55" s="35"/>
      <c r="AA55" s="35"/>
      <c r="AB55" s="35"/>
      <c r="AC55" s="35"/>
      <c r="AD55" s="35"/>
      <c r="AE55" s="6">
        <f>P55</f>
        <v>100000000</v>
      </c>
      <c r="AF55" s="97">
        <f>AE55/1936.27</f>
        <v>51645.68990894865</v>
      </c>
      <c r="AG55" s="98" t="str">
        <f t="shared" si="0"/>
        <v>SI</v>
      </c>
    </row>
    <row r="56" spans="20:22" ht="12.75">
      <c r="T56" s="17"/>
      <c r="U56" s="17"/>
      <c r="V56" s="62"/>
    </row>
    <row r="57" spans="20:22" ht="12.75">
      <c r="T57" s="17"/>
      <c r="U57" s="17"/>
      <c r="V57" s="62"/>
    </row>
    <row r="58" spans="1:32" ht="12.75">
      <c r="A58" s="100"/>
      <c r="B58" s="101"/>
      <c r="C58" s="99" t="s">
        <v>121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2"/>
      <c r="U58" s="102"/>
      <c r="V58" s="103">
        <f>SUM(V2:V57)</f>
        <v>5471114.8100000005</v>
      </c>
      <c r="AE58" s="104"/>
      <c r="AF58" s="104">
        <f>SUM(AF2:AF57)</f>
        <v>6030796.564811467</v>
      </c>
    </row>
    <row r="59" spans="20:22" ht="12.75">
      <c r="T59" s="17"/>
      <c r="U59" s="17"/>
      <c r="V59" s="62"/>
    </row>
    <row r="60" spans="20:22" ht="12.75">
      <c r="T60" s="17"/>
      <c r="U60" s="17"/>
      <c r="V60" s="62"/>
    </row>
    <row r="61" spans="20:22" ht="12.75">
      <c r="T61" s="17"/>
      <c r="U61" s="17"/>
      <c r="V61" s="62"/>
    </row>
    <row r="62" spans="20:22" ht="12.75">
      <c r="T62" s="17"/>
      <c r="U62" s="17"/>
      <c r="V62" s="62"/>
    </row>
    <row r="63" spans="20:22" ht="12.75">
      <c r="T63" s="17"/>
      <c r="U63" s="17"/>
      <c r="V63" s="62"/>
    </row>
    <row r="64" spans="20:22" ht="12.75">
      <c r="T64" s="17"/>
      <c r="U64" s="17"/>
      <c r="V64" s="62"/>
    </row>
    <row r="65" spans="20:22" ht="12.75">
      <c r="T65" s="17"/>
      <c r="U65" s="17"/>
      <c r="V65" s="62"/>
    </row>
    <row r="66" spans="20:22" ht="12.75">
      <c r="T66" s="17"/>
      <c r="U66" s="17"/>
      <c r="V66" s="62"/>
    </row>
    <row r="67" spans="20:22" ht="12.75">
      <c r="T67" s="17"/>
      <c r="U67" s="17"/>
      <c r="V67" s="62"/>
    </row>
    <row r="68" ht="12.75">
      <c r="V68" s="62"/>
    </row>
    <row r="69" ht="12.75">
      <c r="V69" s="62"/>
    </row>
    <row r="70" ht="12.75">
      <c r="V70" s="62"/>
    </row>
    <row r="71" ht="12.75">
      <c r="V71" s="62"/>
    </row>
    <row r="72" ht="12.75">
      <c r="V72" s="62"/>
    </row>
    <row r="73" ht="12.75">
      <c r="V73" s="62"/>
    </row>
    <row r="74" ht="12.75">
      <c r="V74" s="62"/>
    </row>
    <row r="75" ht="12.75">
      <c r="V75" s="62"/>
    </row>
    <row r="76" ht="12.75">
      <c r="V76" s="62"/>
    </row>
    <row r="77" ht="12.75">
      <c r="V77" s="62"/>
    </row>
    <row r="78" ht="12.75">
      <c r="V78" s="62"/>
    </row>
    <row r="79" ht="12.75">
      <c r="V79" s="62"/>
    </row>
    <row r="80" ht="12.75">
      <c r="V80" s="62"/>
    </row>
    <row r="81" ht="12.75">
      <c r="V81" s="62"/>
    </row>
    <row r="82" ht="12.75">
      <c r="V82" s="62"/>
    </row>
    <row r="83" ht="12.75">
      <c r="V83" s="62"/>
    </row>
    <row r="84" ht="12.75">
      <c r="V84" s="62"/>
    </row>
    <row r="85" ht="12.75">
      <c r="V85" s="62"/>
    </row>
    <row r="86" ht="12.75">
      <c r="V86" s="62"/>
    </row>
    <row r="87" ht="12.75">
      <c r="V87" s="62"/>
    </row>
    <row r="88" ht="12.75">
      <c r="V88" s="62"/>
    </row>
    <row r="89" ht="12.75">
      <c r="V89" s="62"/>
    </row>
    <row r="90" ht="12.75">
      <c r="V90" s="62"/>
    </row>
    <row r="91" ht="12.75">
      <c r="V91" s="62"/>
    </row>
    <row r="92" ht="12.75">
      <c r="V92" s="62"/>
    </row>
    <row r="93" ht="12.75">
      <c r="V93" s="62"/>
    </row>
    <row r="94" ht="12.75">
      <c r="V94" s="62"/>
    </row>
    <row r="95" ht="12.75">
      <c r="V95" s="62"/>
    </row>
    <row r="96" ht="12.75">
      <c r="V96" s="62"/>
    </row>
    <row r="97" ht="12.75">
      <c r="V97" s="62"/>
    </row>
    <row r="98" ht="12.75">
      <c r="V98" s="62"/>
    </row>
    <row r="99" ht="12.75">
      <c r="V99" s="62"/>
    </row>
    <row r="100" ht="12.75">
      <c r="V100" s="62"/>
    </row>
    <row r="101" ht="12.75">
      <c r="V101" s="62"/>
    </row>
    <row r="102" ht="12.75">
      <c r="V102" s="62"/>
    </row>
    <row r="103" ht="12.75">
      <c r="V103" s="62"/>
    </row>
  </sheetData>
  <sheetProtection/>
  <printOptions gridLines="1" horizontalCentered="1"/>
  <pageMargins left="0.2" right="0.21" top="0.83" bottom="0.51" header="0.59" footer="0.31"/>
  <pageSetup fitToHeight="3" orientation="landscape" pageOrder="overThenDown" paperSize="8" scale="85" r:id="rId1"/>
  <headerFooter alignWithMargins="0">
    <oddHeader>&amp;C&amp;12LEGGE 183/1989: &amp;10BACINO INTERREGIONALE DEL FIUME RENO - PROGRAMMA 1992-1996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2005-05-17T08:08:13Z</cp:lastPrinted>
  <dcterms:created xsi:type="dcterms:W3CDTF">2002-03-25T10:01:58Z</dcterms:created>
  <dcterms:modified xsi:type="dcterms:W3CDTF">2021-09-21T08:52:01Z</dcterms:modified>
  <cp:category/>
  <cp:version/>
  <cp:contentType/>
  <cp:contentStatus/>
</cp:coreProperties>
</file>