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3 RENO 1998-2001" sheetId="1" r:id="rId1"/>
  </sheets>
  <definedNames>
    <definedName name="_xlnm.Print_Titles" localSheetId="0">'183 RENO 1998-2001'!$1:$1</definedName>
  </definedNames>
  <calcPr fullCalcOnLoad="1"/>
</workbook>
</file>

<file path=xl/sharedStrings.xml><?xml version="1.0" encoding="utf-8"?>
<sst xmlns="http://schemas.openxmlformats.org/spreadsheetml/2006/main" count="292" uniqueCount="146">
  <si>
    <t>TITOLO</t>
  </si>
  <si>
    <t>CODICE</t>
  </si>
  <si>
    <t>PROV.</t>
  </si>
  <si>
    <t>000</t>
  </si>
  <si>
    <t>RA</t>
  </si>
  <si>
    <t>1E7C001</t>
  </si>
  <si>
    <t>BO</t>
  </si>
  <si>
    <t>2E7C003</t>
  </si>
  <si>
    <t>2E7C004</t>
  </si>
  <si>
    <t>2E7C005</t>
  </si>
  <si>
    <t>2E7C006</t>
  </si>
  <si>
    <t>2E7C007</t>
  </si>
  <si>
    <t>2E7C008</t>
  </si>
  <si>
    <t>2E7C009</t>
  </si>
  <si>
    <t>2E7C010</t>
  </si>
  <si>
    <t>1E7C002</t>
  </si>
  <si>
    <t>1E7C003</t>
  </si>
  <si>
    <t>1E7C004</t>
  </si>
  <si>
    <t>2E7C011</t>
  </si>
  <si>
    <t>2E7C012</t>
  </si>
  <si>
    <t>2E7C013</t>
  </si>
  <si>
    <t>2E7C014</t>
  </si>
  <si>
    <t>2E7C015</t>
  </si>
  <si>
    <t>2E7C016</t>
  </si>
  <si>
    <t>2E7C018</t>
  </si>
  <si>
    <t>FE</t>
  </si>
  <si>
    <t>BO   RA</t>
  </si>
  <si>
    <t>BO   FE</t>
  </si>
  <si>
    <t>2E7C026</t>
  </si>
  <si>
    <t>1E7C008</t>
  </si>
  <si>
    <t>2E7C023</t>
  </si>
  <si>
    <t>2E7C025</t>
  </si>
  <si>
    <t>2E7C028</t>
  </si>
  <si>
    <t>2E7C029</t>
  </si>
  <si>
    <t>2E7C022</t>
  </si>
  <si>
    <t>1E7C007</t>
  </si>
  <si>
    <t>1E7C005</t>
  </si>
  <si>
    <t>1E7C006</t>
  </si>
  <si>
    <t>1E7C009</t>
  </si>
  <si>
    <t>2E7C021</t>
  </si>
  <si>
    <t>2E7C027</t>
  </si>
  <si>
    <t>2E7C030</t>
  </si>
  <si>
    <t>MO</t>
  </si>
  <si>
    <t>2E7C031</t>
  </si>
  <si>
    <t xml:space="preserve"> 003</t>
  </si>
  <si>
    <t>2E6C004 (ex 2E7C001)</t>
  </si>
  <si>
    <t>IMPORTO FINANZIAMENTO Euro Del. G. 2589/00</t>
  </si>
  <si>
    <t>LUGO - BAGNACAVALLO - COTIGNOLA - TORRENTE SENIO - Manutenzione ordinaria in tratti saltuari lungo le OO.II. di II cat. mediante taglio di vegetazione e regolarizzazione sezioni di deflusso</t>
  </si>
  <si>
    <t>CASOLA VALSENIO - RIOLO TERME - FAENZA - CASTEL BOLOGNESE - TORRENTE SENIO - Manutenzione ordinaria opere d'arte e sponde in tratti montani</t>
  </si>
  <si>
    <t>CASOLA VALSENIO - BRISIGHELLA - RIOLO TERME - TORRENTE SINTRIA - Manutenzione ordinaria con interventi di ingegneria naturalistica</t>
  </si>
  <si>
    <t>RAVENNA  - SCOLO GATTOLO - Manutenzione straordinaria e adeguamento sezioni di deflusso scolo Gattolo</t>
  </si>
  <si>
    <t>2E2C004 (ex 2E7C019)</t>
  </si>
  <si>
    <t>003</t>
  </si>
  <si>
    <t>CASTELLO DI SERRAVALLE - Opere di sistemazione idrogeologica in loc. Prati (Tiola)</t>
  </si>
  <si>
    <t>LOIANO  - Bonifica frana in loc. Capanello</t>
  </si>
  <si>
    <t>ANZOLA DELL'EMILIA  - TORRENTE SAMOGGIA - Potenziamento impianto idrovoro in loc. Forcelli</t>
  </si>
  <si>
    <t>SAN LAZZARO DI SAVENA  - CASTENASO  - BUDRIO  - MOLINELLA  - MEDICINA  - ARGENTA - TORRENTE IDICE - Manutenzione tratti di II cat. e III cat. e ripresa frane</t>
  </si>
  <si>
    <t xml:space="preserve">GAGGIO MONTANO  - Consolidamento movimento franoso in località Rocca Pitigliana </t>
  </si>
  <si>
    <t>ANZOLA DELL'EMILIA  - TORRENTE SAMOGGIA - Manutenzione straordinaria delle chiaviche dello scolo Stradellazzo e dello  scolo Sanguinettola</t>
  </si>
  <si>
    <t>ZOLA PREDOSA  - TORRENTE LAVINO - Monitoraggio morfologico e idrogeologico per la realizzazione della cassa di espansione</t>
  </si>
  <si>
    <t>IMPORTO FINANZIAMENTO Del. G. 1736/01</t>
  </si>
  <si>
    <t>IMPORTO FINANZIAMENTO Euro Del. G. 1736/01</t>
  </si>
  <si>
    <t>MONTE SAN PIETRO  - Completamento sistemazione movimento franoso in atto al Km 23,889 della SP Valle del Lavino loc. Cà dei Lolli</t>
  </si>
  <si>
    <t>CASTELLO DI SERRAVALLE  - Sistemazione movimento franoso loc. Case Puntiglia Ribiglia</t>
  </si>
  <si>
    <t>SAVIGNO  - RIO RONCADELLA - Regimazione idraulica nel tratto in cui attraversa l'abitato di Savigno</t>
  </si>
  <si>
    <t xml:space="preserve">GAGGIO MONTANO  - Consolidamento movimento franoso loc. Montecchi di Silla </t>
  </si>
  <si>
    <t xml:space="preserve">GRIZZANA MORANDI  - Consolidamento movimento franoso in loc. Cà di Baldanza </t>
  </si>
  <si>
    <t xml:space="preserve">SAN LAZZARO DI SAVENA  - PIANORO  - TORRENTE ZENA - Manutenzione corso d'acqua e difese spondali </t>
  </si>
  <si>
    <t>ANZOLA DELL'EMILIA  - SAN GIOVANNI IN PERSICETO  - TORRENTE SAMOGGIA  - Ripresa frane tra la Via Emilia e la loc. Le Budrie</t>
  </si>
  <si>
    <t>ZOCCA  - GUIGLIA  - TORRENTE GHIAIA DI SERRAVALLE E MONTE ORSELLO - Manutenzione in tratti vari del Ghiaia di Monte Orsello</t>
  </si>
  <si>
    <t xml:space="preserve">COMUNI VARI - Manutenzione affluenti minori dei torrenti Santerno e Sillaro in tratti vari </t>
  </si>
  <si>
    <t>SAVIGNO  - Opere di sistemazione idrogeologica nel bacino del Rio Cese in loc. Rodiano</t>
  </si>
  <si>
    <t>MOLINELLA  - MEDICINA  - BUDRIO  - OZZANO DELL'EMILIA  - Manutenzione tratti di II cat. Torrenti Quaderna, Gaiana, Fossatone</t>
  </si>
  <si>
    <t>IMPORTO FINANZIAMENTO Del. G. 3065/01</t>
  </si>
  <si>
    <t>IMPORTO FINANZIAMENTO Euro Del. G. 3065/01</t>
  </si>
  <si>
    <t>MINERBIO  - CANALE ALLACCIANTE - Scavo e allargamento canale Allacciante</t>
  </si>
  <si>
    <t>COMUNI VARI - Monitoraggio morfologico del canale dei Molini, Fosso Munio e Fosso Vetro</t>
  </si>
  <si>
    <t>IMPORTO FINANZIAMENTO EURO</t>
  </si>
  <si>
    <t>LOTTO</t>
  </si>
  <si>
    <t>SOGGETTO ATTUATORE</t>
  </si>
  <si>
    <t>Servizio Tecnico Bacino Reno</t>
  </si>
  <si>
    <t>Consorzio di Bonifica Reno Palata</t>
  </si>
  <si>
    <t>2E7C032</t>
  </si>
  <si>
    <t>Consorzio Bonifica Romagna Occidentale</t>
  </si>
  <si>
    <t>Comunità Montana Alta e Media Valle Reno</t>
  </si>
  <si>
    <t>Consorzio Bonifica Romagna Centrale</t>
  </si>
  <si>
    <t>Comunità Montana Valle del Samoggia</t>
  </si>
  <si>
    <t>Comunità Montana Valli Savena e Idice</t>
  </si>
  <si>
    <t>Consorzio Bonifica Renana</t>
  </si>
  <si>
    <t>Servizio Tecnico Bacino Panaro e destra Secchia</t>
  </si>
  <si>
    <r>
      <t xml:space="preserve">Consorzio </t>
    </r>
    <r>
      <rPr>
        <sz val="8"/>
        <rFont val="Arial"/>
        <family val="2"/>
      </rPr>
      <t>Bonifica Romagna Occidentale</t>
    </r>
  </si>
  <si>
    <t>Comunità Montana Alta e Media valle del Reno</t>
  </si>
  <si>
    <t>ANNUALITA' 1998</t>
  </si>
  <si>
    <t>ANNUALITA' 1999</t>
  </si>
  <si>
    <t>RAVENNA - CANALE DESTRA RENO - Traversa mobile a Volta Scirocco 1° stralcio: manutenzione alle strutture in c.a.</t>
  </si>
  <si>
    <t>ANNUALITA' 2000</t>
  </si>
  <si>
    <t>BO FE</t>
  </si>
  <si>
    <t>BAZZANO  - CRESPELLANO  - TORRENTE SAMOGGIA  - Manutenzione alveo tra Bazzano e Calcara</t>
  </si>
  <si>
    <r>
      <t xml:space="preserve">Consorzio di </t>
    </r>
    <r>
      <rPr>
        <sz val="8"/>
        <rFont val="Arial"/>
        <family val="2"/>
      </rPr>
      <t>Bonifica Reno Palata</t>
    </r>
  </si>
  <si>
    <t>COMUNI VARI (BOLOGNA) - FIUME RENO - Lavori di reingrosso arginature e riprese frane tra ponte di Bagno e Cento</t>
  </si>
  <si>
    <t>RIMODULAZIONE ECONOMIE Euro Del. G.1497/02</t>
  </si>
  <si>
    <t>COMUNI VARI (RAVENNA) - Manutenzione triennale argini di II^ categoria T. Senio</t>
  </si>
  <si>
    <t>ECONOMIE 1989-1999</t>
  </si>
  <si>
    <t>Consorzio Bonifica Canale Emiliano Romagnolo</t>
  </si>
  <si>
    <t>MONTE SAN PIETRO  - ZOLA PREDOSA  - ANZOLA DELL'EMILIA  - TORRENTE LAVINO - Manutenzione arginature e ripresa frane da ponte Rivabella alla via Emilia</t>
  </si>
  <si>
    <t>COMUNI VARI - FIUME RENO - Manutenzione ordinaria e ripresa erosioni spondali da Bologna a Cento</t>
  </si>
  <si>
    <t>COMUNI VARI - Monitoraggio morfologico canali principali comprensorio pianura tra Reno e Sillaro</t>
  </si>
  <si>
    <t>COMUNI VARI - BACINO FIUME RENO - Manutenzione e adeguamento alla sicurezza degli impianti idraulici</t>
  </si>
  <si>
    <t>COMUNI VARI (BOLOGNA) - FIUME RENO - Lavori di reingrosso arginature e riprese frane tra ponte di Bagno e Cento e manutenzione ordinaria alveo e bonifica arginale in destra e sinistra idraulica tra i pil.62 e 110. (Titolo modificato con Det.12746/04)
+ € 310.000,00 L.183/89 annualità 2002</t>
  </si>
  <si>
    <t>IMOLA - MORDANO - SOLAROLO - BAGNARA DI ROMAGNA - LUGO - MASSA LOMBARDA - SANT'AGATA SUL SANTERNO - ALFONSINE - T. SANTERNO - Manutenzione ordinaria in tratti saltuari lungo le OO.II. di II cat. mediante taglio di vegetazione e regolarizzazione sezioni di deflusso
+ € 1.092.187,00 L.183/89 annualità 2003
+ € 200.000,00 Prot. Civile</t>
  </si>
  <si>
    <t>SANT'AGOSTINO - BONDENO - FIUME RENO - Manutenzione Opera Po e Opera Reno
+ € 101.942,79 L.183/89 annualità 1993</t>
  </si>
  <si>
    <t>RAVENNA - FIUME RENO - Traversa mobile a Volta Scirocco 1° stralcio: manutenzione alle strutture in c.a.</t>
  </si>
  <si>
    <t>SALA BOLOGNESE - CASTEL D'ARGILE - SAN GIOVANNI IN PERSICETO - Opere per la realizzazione della cassa di espansione per la laminazione delle piene del torrente Samoggia e del Fiume Reno
+ € 5.681.025,89 annualità 2001</t>
  </si>
  <si>
    <t>SASSO MARCONI - FIUME RENO - Manutenzione straordinaria alla briglia in località Palazzo dei Rossi - 1° lotto realizzazione di diaframma a monte</t>
  </si>
  <si>
    <t>IMPORTO FINANZIAMENTO Euro Del. G. 1108/05</t>
  </si>
  <si>
    <t>001</t>
  </si>
  <si>
    <t>002</t>
  </si>
  <si>
    <t>COMUNI VARI - T. SILLARO - Manutenzione alveo mediante sfalci e pulizia vegetazione dalla confluenza Sellustra allo sbocco in Reno</t>
  </si>
  <si>
    <t>COMUNI VARI - F. RENO - Manutenzione alveo mediante sfalci e pulizia vegetazione sugli argini da Bologna a confluenza samoggia</t>
  </si>
  <si>
    <t>COMUNI VARI - Manutenzione alvei in corsi d'acqua diversi nel bacino Samoggia-Lavino</t>
  </si>
  <si>
    <t>COMUNI VARI - Manutenzione ordinaria delle arginature e degli alvei dei corsi d'acqua principali del bacino del Reno mediante sfalcio dei corpi arginali e controllo della vegetazione nelle golene e nelle sponde del canale di magra (complessivi € 343.443,84)</t>
  </si>
  <si>
    <r>
      <t xml:space="preserve">2O2C006 </t>
    </r>
    <r>
      <rPr>
        <sz val="10"/>
        <color indexed="17"/>
        <rFont val="Arial"/>
        <family val="2"/>
      </rPr>
      <t>(ex 2E7C020)</t>
    </r>
  </si>
  <si>
    <r>
      <t>2M1C007</t>
    </r>
    <r>
      <rPr>
        <sz val="10"/>
        <color indexed="17"/>
        <rFont val="Arial"/>
        <family val="2"/>
      </rPr>
      <t xml:space="preserve"> (ex 2E7C024) </t>
    </r>
  </si>
  <si>
    <t>PORRETTA TERME  - GAGGIO MONTANO  - Opere di protezione delle traverse esistenti e manutenzione alveo in loc. Silla
+ € 154.937,07 L.265/95
+ € 154.937,07 Cofinanziamento Protezione Civile</t>
  </si>
  <si>
    <t>006</t>
  </si>
  <si>
    <r>
      <t>2B6C002</t>
    </r>
    <r>
      <rPr>
        <sz val="10"/>
        <color indexed="17"/>
        <rFont val="Arial"/>
        <family val="2"/>
      </rPr>
      <t xml:space="preserve"> (ex 2E7C002)</t>
    </r>
  </si>
  <si>
    <t>2O2C006</t>
  </si>
  <si>
    <t>BENTIVOGLIO - CANALE NAVILE - Realizzazione di cassa di espansione - 3° lotto Complessivi € 774.685,35</t>
  </si>
  <si>
    <t>CASTEL BOLOGNESE  - FAENZA  - TORRENTE SENIO - Ripristino funzionale della traversa di derivazione in legno e fascinata all'incile del Canale dei Molini di Castel Bolognese in loc. Biancanigo Tebano (2° e 3° lotto)
+ € 105.873,66 L.183/89 annualità 1997
+ €   60.000,00 L.183/89 annualità 2003</t>
  </si>
  <si>
    <r>
      <t xml:space="preserve">COMUNI VARI (BOLOGNA) - Manutenzione e adeguamento alla sicurezza degli impianti idraulici I^ stralcio
BOLOGNA - NAVILE - Lavori di ristrutturazione del magazzino dell'opera del Battferro
</t>
    </r>
    <r>
      <rPr>
        <i/>
        <sz val="10"/>
        <rFont val="Arial"/>
        <family val="2"/>
      </rPr>
      <t>+ € 9.381,09 L.R.27/74 annualità 2003
+ € 133.818,91 L.R.23/93 annualità 2003</t>
    </r>
  </si>
  <si>
    <t>IMPORTO FINANZIAMENTO Euro Del. G. 323/06</t>
  </si>
  <si>
    <t>ANZOLA DELL'EMILIA  - TORRENTE LAVINO - Adeguamento chiavica emissaria Forcelli - 1° stralcio.
+ € 206.000,00 L.183/89 annualità 2002</t>
  </si>
  <si>
    <r>
      <t>2E8C018</t>
    </r>
    <r>
      <rPr>
        <sz val="10"/>
        <color indexed="17"/>
        <rFont val="Arial"/>
        <family val="2"/>
      </rPr>
      <t xml:space="preserve"> (ex 2E7C017)</t>
    </r>
  </si>
  <si>
    <t>BOLOGNA  - ANZOLA DELL'EMILIA  - TORRENTE LAVINO - Miglioramento della capacità di smaltimento delle piene all'altezza del ponte della ferrovia BO- MI 
+ € 206.582,76 L.267/98
+ € 361.519,83 L.61/98 Prot. Civile
+ € 439.000,00 L.183/89 annualità 2003 STB</t>
  </si>
  <si>
    <t>COMUNI DI BENTIVOGLIO - Realizzazione di cassa  di espansione per la laminazione delle piene del canale Navile - Acquisizione dell'area di intervento e l'effettuazione di studi, indagini e rilievi
+ € 1.859.460,57 L. 61/98
+ €      33.562,81 L.183/89 annualità 2003</t>
  </si>
  <si>
    <t>COMUNI DI BENTIVOGLIO - Realizzazione di cassa  di espansione per la laminazione delle piene del canale Navile - realizzazione di opere
+ € 1.032,913,80 L. 267/98 annualità 2000
+ €    229.238,42 L.183/89 annualità 2003</t>
  </si>
  <si>
    <t>IMPORTO FINANZIAMENTO Euro Del. G. 1358/08</t>
  </si>
  <si>
    <t>SAN GIOVANNI IN PERSICETO T. SAMOGGIA - Realizzazione delle diafranmmature plastiche in sinistra idraulica tra le sezioni 61 e 68 - 1° stralcio
 + € 120.000,00 LR.1/2005, annualità 2008</t>
  </si>
  <si>
    <r>
      <t xml:space="preserve">2M1C014 </t>
    </r>
    <r>
      <rPr>
        <sz val="8"/>
        <color indexed="17"/>
        <rFont val="Arial"/>
        <family val="2"/>
      </rPr>
      <t>(ex 2E7C029.004)</t>
    </r>
  </si>
  <si>
    <t>COMUNI VARI - Manutenzioni in corsi d'acqua diversi nel bacino montano del F. Reno
+ € 129.114,23 L.265/95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</si>
  <si>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</si>
  <si>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</si>
  <si>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</si>
  <si>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</si>
  <si>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</si>
  <si>
    <t>IMPORTO FINANZIAMENTO Euro Del. G. 510/21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</si>
</sst>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_-;\-* #,##0.0_-;_-* &quot;-&quot;??_-;_-@_-"/>
    <numFmt numFmtId="184" formatCode="_-* #,##0_-;\-* #,##0_-;_-* &quot;-&quot;??_-;_-@_-"/>
    <numFmt numFmtId="185" formatCode="_-[$€-2]\ * #,##0.00_-;\-[$€-2]\ * #,##0.00_-;_-[$€-2]\ * &quot;-&quot;??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7"/>
      <color indexed="1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62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85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11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1" fontId="6" fillId="0" borderId="0" xfId="47" applyFont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41" fontId="6" fillId="0" borderId="0" xfId="47" applyFont="1" applyFill="1" applyAlignment="1">
      <alignment horizontal="right" vertical="top" wrapText="1"/>
    </xf>
    <xf numFmtId="4" fontId="11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justify" vertical="top" wrapText="1"/>
    </xf>
    <xf numFmtId="0" fontId="0" fillId="33" borderId="0" xfId="0" applyFill="1" applyBorder="1" applyAlignment="1">
      <alignment horizontal="center" vertical="top" wrapText="1"/>
    </xf>
    <xf numFmtId="4" fontId="11" fillId="33" borderId="0" xfId="0" applyNumberFormat="1" applyFont="1" applyFill="1" applyBorder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4" fontId="15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41" fontId="6" fillId="33" borderId="0" xfId="47" applyFont="1" applyFill="1" applyAlignment="1">
      <alignment horizontal="right" vertical="top" wrapText="1"/>
    </xf>
    <xf numFmtId="0" fontId="17" fillId="0" borderId="0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1" fontId="2" fillId="0" borderId="0" xfId="0" applyNumberFormat="1" applyFont="1" applyAlignment="1">
      <alignment horizontal="justify"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85" fontId="17" fillId="0" borderId="0" xfId="44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 outlineLevelRow="1" outlineLevelCol="1"/>
  <cols>
    <col min="1" max="1" width="11.7109375" style="1" customWidth="1"/>
    <col min="2" max="2" width="4.57421875" style="4" customWidth="1"/>
    <col min="3" max="3" width="61.7109375" style="3" customWidth="1"/>
    <col min="4" max="4" width="6.57421875" style="1" bestFit="1" customWidth="1"/>
    <col min="5" max="5" width="15.7109375" style="1" customWidth="1"/>
    <col min="6" max="15" width="14.421875" style="11" hidden="1" customWidth="1" outlineLevel="1"/>
    <col min="16" max="16" width="14.421875" style="11" customWidth="1" collapsed="1"/>
    <col min="17" max="18" width="14.28125" style="2" hidden="1" customWidth="1" outlineLevel="1"/>
    <col min="19" max="19" width="13.28125" style="2" hidden="1" customWidth="1" outlineLevel="1"/>
    <col min="20" max="20" width="9.140625" style="2" customWidth="1" collapsed="1"/>
    <col min="21" max="16384" width="9.140625" style="2" customWidth="1"/>
  </cols>
  <sheetData>
    <row r="1" spans="1:19" s="5" customFormat="1" ht="36">
      <c r="A1" s="18" t="s">
        <v>1</v>
      </c>
      <c r="B1" s="19" t="s">
        <v>78</v>
      </c>
      <c r="C1" s="20" t="s">
        <v>0</v>
      </c>
      <c r="D1" s="21" t="s">
        <v>2</v>
      </c>
      <c r="E1" s="21" t="s">
        <v>79</v>
      </c>
      <c r="F1" s="27" t="s">
        <v>46</v>
      </c>
      <c r="G1" s="26" t="s">
        <v>60</v>
      </c>
      <c r="H1" s="27" t="s">
        <v>61</v>
      </c>
      <c r="I1" s="26" t="s">
        <v>73</v>
      </c>
      <c r="J1" s="27" t="s">
        <v>74</v>
      </c>
      <c r="K1" s="27" t="s">
        <v>100</v>
      </c>
      <c r="L1" s="27" t="s">
        <v>114</v>
      </c>
      <c r="M1" s="27" t="s">
        <v>130</v>
      </c>
      <c r="N1" s="27" t="s">
        <v>136</v>
      </c>
      <c r="O1" s="27" t="s">
        <v>145</v>
      </c>
      <c r="P1" s="17" t="s">
        <v>77</v>
      </c>
      <c r="Q1" s="50" t="s">
        <v>140</v>
      </c>
      <c r="R1" s="51" t="s">
        <v>141</v>
      </c>
      <c r="S1" s="52" t="s">
        <v>142</v>
      </c>
    </row>
    <row r="2" spans="1:19" s="5" customFormat="1" ht="18">
      <c r="A2" s="30"/>
      <c r="B2" s="31"/>
      <c r="C2" s="36" t="s">
        <v>92</v>
      </c>
      <c r="D2" s="32"/>
      <c r="E2" s="32"/>
      <c r="F2" s="33"/>
      <c r="G2" s="34"/>
      <c r="H2" s="33"/>
      <c r="I2" s="34"/>
      <c r="J2" s="33"/>
      <c r="K2" s="34"/>
      <c r="L2" s="34"/>
      <c r="M2" s="34"/>
      <c r="N2" s="34"/>
      <c r="O2" s="34"/>
      <c r="P2" s="35"/>
      <c r="Q2" s="6"/>
      <c r="R2" s="53"/>
      <c r="S2" s="54"/>
    </row>
    <row r="3" spans="1:19" s="8" customFormat="1" ht="76.5">
      <c r="A3" s="22" t="s">
        <v>45</v>
      </c>
      <c r="B3" s="23" t="s">
        <v>3</v>
      </c>
      <c r="C3" s="24" t="s">
        <v>128</v>
      </c>
      <c r="D3" s="25" t="s">
        <v>4</v>
      </c>
      <c r="E3" s="25" t="s">
        <v>83</v>
      </c>
      <c r="F3" s="9">
        <v>154937.06972684595</v>
      </c>
      <c r="G3" s="12">
        <v>300000000</v>
      </c>
      <c r="H3" s="9">
        <v>154937.06972684595</v>
      </c>
      <c r="I3" s="9"/>
      <c r="J3" s="9"/>
      <c r="K3" s="9">
        <v>154937.07</v>
      </c>
      <c r="L3" s="9"/>
      <c r="M3" s="9"/>
      <c r="N3" s="9"/>
      <c r="O3" s="9">
        <v>154936.56</v>
      </c>
      <c r="P3" s="28">
        <f>O3</f>
        <v>154936.56</v>
      </c>
      <c r="Q3" s="55">
        <v>0</v>
      </c>
      <c r="R3" s="53">
        <f>F3</f>
        <v>154937.06972684595</v>
      </c>
      <c r="S3" s="54" t="str">
        <f>IF(P3=R3,"NO","SI")</f>
        <v>SI</v>
      </c>
    </row>
    <row r="4" spans="1:19" s="8" customFormat="1" ht="38.25">
      <c r="A4" s="22" t="s">
        <v>5</v>
      </c>
      <c r="B4" s="23" t="s">
        <v>3</v>
      </c>
      <c r="C4" s="24" t="s">
        <v>57</v>
      </c>
      <c r="D4" s="25" t="s">
        <v>6</v>
      </c>
      <c r="E4" s="25" t="s">
        <v>84</v>
      </c>
      <c r="F4" s="9">
        <v>361519.82936264056</v>
      </c>
      <c r="G4" s="12">
        <v>700000000</v>
      </c>
      <c r="H4" s="9">
        <v>361519.82936264056</v>
      </c>
      <c r="I4" s="9"/>
      <c r="J4" s="9"/>
      <c r="K4" s="9">
        <v>361519.83</v>
      </c>
      <c r="L4" s="9"/>
      <c r="M4" s="9"/>
      <c r="N4" s="9"/>
      <c r="O4" s="9">
        <v>358270.39</v>
      </c>
      <c r="P4" s="28">
        <f>O4</f>
        <v>358270.39</v>
      </c>
      <c r="Q4" s="55">
        <v>0</v>
      </c>
      <c r="R4" s="53">
        <f>F4</f>
        <v>361519.82936264056</v>
      </c>
      <c r="S4" s="54" t="str">
        <f aca="true" t="shared" si="0" ref="S4:S59">IF(P4=R4,"NO","SI")</f>
        <v>SI</v>
      </c>
    </row>
    <row r="5" spans="1:19" s="8" customFormat="1" ht="76.5">
      <c r="A5" s="22" t="s">
        <v>125</v>
      </c>
      <c r="B5" s="23" t="s">
        <v>124</v>
      </c>
      <c r="C5" s="24" t="s">
        <v>129</v>
      </c>
      <c r="D5" s="25" t="s">
        <v>6</v>
      </c>
      <c r="E5" s="25" t="s">
        <v>80</v>
      </c>
      <c r="F5" s="15">
        <v>73336.87967070709</v>
      </c>
      <c r="G5" s="14">
        <v>142000000</v>
      </c>
      <c r="H5" s="15">
        <v>73336.87967070709</v>
      </c>
      <c r="I5" s="15"/>
      <c r="J5" s="15"/>
      <c r="K5" s="15">
        <v>73336.88</v>
      </c>
      <c r="L5" s="15"/>
      <c r="M5" s="15"/>
      <c r="N5" s="15"/>
      <c r="O5" s="15">
        <v>73336.73000000001</v>
      </c>
      <c r="P5" s="28">
        <f>O5</f>
        <v>73336.73000000001</v>
      </c>
      <c r="Q5" s="55">
        <v>0</v>
      </c>
      <c r="R5" s="53">
        <f>F5</f>
        <v>73336.87967070709</v>
      </c>
      <c r="S5" s="54" t="str">
        <f t="shared" si="0"/>
        <v>SI</v>
      </c>
    </row>
    <row r="6" spans="1:19" s="8" customFormat="1" ht="38.25">
      <c r="A6" s="22" t="s">
        <v>7</v>
      </c>
      <c r="B6" s="23" t="s">
        <v>3</v>
      </c>
      <c r="C6" s="24" t="s">
        <v>58</v>
      </c>
      <c r="D6" s="25" t="s">
        <v>6</v>
      </c>
      <c r="E6" s="25" t="s">
        <v>81</v>
      </c>
      <c r="F6" s="15">
        <v>103291.3798178973</v>
      </c>
      <c r="G6" s="14">
        <v>200000000</v>
      </c>
      <c r="H6" s="15">
        <v>103291.3798178973</v>
      </c>
      <c r="I6" s="15"/>
      <c r="J6" s="15"/>
      <c r="K6" s="15">
        <v>103291.38</v>
      </c>
      <c r="L6" s="15"/>
      <c r="M6" s="15"/>
      <c r="N6" s="15"/>
      <c r="O6" s="15">
        <v>102409.13</v>
      </c>
      <c r="P6" s="28">
        <f>O6</f>
        <v>102409.13</v>
      </c>
      <c r="Q6" s="55">
        <v>0</v>
      </c>
      <c r="R6" s="53">
        <v>103291.38</v>
      </c>
      <c r="S6" s="54" t="str">
        <f t="shared" si="0"/>
        <v>SI</v>
      </c>
    </row>
    <row r="7" spans="1:19" s="8" customFormat="1" ht="25.5">
      <c r="A7" s="22" t="s">
        <v>8</v>
      </c>
      <c r="B7" s="23" t="s">
        <v>3</v>
      </c>
      <c r="C7" s="24" t="s">
        <v>59</v>
      </c>
      <c r="D7" s="25" t="s">
        <v>6</v>
      </c>
      <c r="E7" s="25" t="s">
        <v>80</v>
      </c>
      <c r="F7" s="15">
        <v>103291.3798178973</v>
      </c>
      <c r="G7" s="14">
        <v>200000000</v>
      </c>
      <c r="H7" s="15">
        <v>103291.3798178973</v>
      </c>
      <c r="I7" s="15"/>
      <c r="J7" s="15"/>
      <c r="K7" s="15">
        <v>103291.38</v>
      </c>
      <c r="L7" s="15"/>
      <c r="M7" s="15"/>
      <c r="N7" s="15"/>
      <c r="O7" s="15">
        <v>93642.92000000001</v>
      </c>
      <c r="P7" s="28">
        <f>O7</f>
        <v>93642.92000000001</v>
      </c>
      <c r="Q7" s="55">
        <v>0</v>
      </c>
      <c r="R7" s="53">
        <v>103291.38</v>
      </c>
      <c r="S7" s="54" t="str">
        <f t="shared" si="0"/>
        <v>SI</v>
      </c>
    </row>
    <row r="8" spans="1:19" s="5" customFormat="1" ht="18">
      <c r="A8" s="30"/>
      <c r="B8" s="31"/>
      <c r="C8" s="36" t="s">
        <v>93</v>
      </c>
      <c r="D8" s="32"/>
      <c r="E8" s="32"/>
      <c r="F8" s="33"/>
      <c r="G8" s="34"/>
      <c r="H8" s="33"/>
      <c r="I8" s="34"/>
      <c r="J8" s="33"/>
      <c r="K8" s="34"/>
      <c r="L8" s="34"/>
      <c r="M8" s="34"/>
      <c r="N8" s="34"/>
      <c r="O8" s="34"/>
      <c r="P8" s="35"/>
      <c r="Q8" s="55"/>
      <c r="R8" s="53"/>
      <c r="S8" s="54"/>
    </row>
    <row r="9" spans="1:19" s="8" customFormat="1" ht="51" hidden="1" outlineLevel="1">
      <c r="A9" s="37" t="s">
        <v>9</v>
      </c>
      <c r="B9" s="38" t="s">
        <v>3</v>
      </c>
      <c r="C9" s="39" t="s">
        <v>94</v>
      </c>
      <c r="D9" s="40" t="s">
        <v>4</v>
      </c>
      <c r="E9" s="40" t="s">
        <v>103</v>
      </c>
      <c r="F9" s="41">
        <v>309874.1394536919</v>
      </c>
      <c r="G9" s="45">
        <v>0</v>
      </c>
      <c r="H9" s="41">
        <v>0</v>
      </c>
      <c r="I9" s="41"/>
      <c r="J9" s="41"/>
      <c r="K9" s="41"/>
      <c r="L9" s="41"/>
      <c r="M9" s="41"/>
      <c r="N9" s="41"/>
      <c r="O9" s="41"/>
      <c r="P9" s="43"/>
      <c r="Q9" s="43"/>
      <c r="R9" s="43"/>
      <c r="S9" s="43"/>
    </row>
    <row r="10" spans="1:19" s="8" customFormat="1" ht="51" collapsed="1">
      <c r="A10" s="22" t="s">
        <v>9</v>
      </c>
      <c r="B10" s="23" t="s">
        <v>3</v>
      </c>
      <c r="C10" s="24" t="s">
        <v>111</v>
      </c>
      <c r="D10" s="25" t="s">
        <v>4</v>
      </c>
      <c r="E10" s="25" t="s">
        <v>103</v>
      </c>
      <c r="F10" s="9"/>
      <c r="G10" s="12">
        <v>600000000</v>
      </c>
      <c r="H10" s="9">
        <v>309874.1394536919</v>
      </c>
      <c r="I10" s="9"/>
      <c r="J10" s="9"/>
      <c r="K10" s="9">
        <v>309874.1394536919</v>
      </c>
      <c r="L10" s="9"/>
      <c r="M10" s="9"/>
      <c r="N10" s="9"/>
      <c r="O10" s="9">
        <v>309874.14</v>
      </c>
      <c r="P10" s="28">
        <f aca="true" t="shared" si="1" ref="P10:P30">O10</f>
        <v>309874.14</v>
      </c>
      <c r="Q10" s="55">
        <f>G10</f>
        <v>600000000</v>
      </c>
      <c r="R10" s="53">
        <f>Q10/1936.27</f>
        <v>309874.1394536919</v>
      </c>
      <c r="S10" s="54" t="str">
        <f t="shared" si="0"/>
        <v>SI</v>
      </c>
    </row>
    <row r="11" spans="1:19" s="8" customFormat="1" ht="77.25" customHeight="1">
      <c r="A11" s="22" t="s">
        <v>10</v>
      </c>
      <c r="B11" s="23" t="s">
        <v>3</v>
      </c>
      <c r="C11" s="24" t="s">
        <v>109</v>
      </c>
      <c r="D11" s="25" t="s">
        <v>26</v>
      </c>
      <c r="E11" s="25" t="s">
        <v>80</v>
      </c>
      <c r="F11" s="9">
        <v>258228.44954474326</v>
      </c>
      <c r="G11" s="12">
        <v>500000000</v>
      </c>
      <c r="H11" s="9">
        <v>258228.44954474326</v>
      </c>
      <c r="I11" s="9"/>
      <c r="J11" s="9"/>
      <c r="K11" s="9">
        <v>258228.44954474326</v>
      </c>
      <c r="L11" s="9"/>
      <c r="M11" s="9"/>
      <c r="N11" s="9"/>
      <c r="O11" s="9">
        <v>258228.45</v>
      </c>
      <c r="P11" s="28">
        <f t="shared" si="1"/>
        <v>258228.45</v>
      </c>
      <c r="Q11" s="55">
        <v>0</v>
      </c>
      <c r="R11" s="53">
        <f aca="true" t="shared" si="2" ref="R11:R18">F11</f>
        <v>258228.44954474326</v>
      </c>
      <c r="S11" s="54" t="str">
        <f t="shared" si="0"/>
        <v>SI</v>
      </c>
    </row>
    <row r="12" spans="1:19" s="8" customFormat="1" ht="38.25">
      <c r="A12" s="22" t="s">
        <v>11</v>
      </c>
      <c r="B12" s="23" t="s">
        <v>3</v>
      </c>
      <c r="C12" s="24" t="s">
        <v>47</v>
      </c>
      <c r="D12" s="25" t="s">
        <v>4</v>
      </c>
      <c r="E12" s="25" t="s">
        <v>80</v>
      </c>
      <c r="F12" s="9">
        <v>216911.89761758433</v>
      </c>
      <c r="G12" s="12">
        <v>420000000</v>
      </c>
      <c r="H12" s="9">
        <v>216911.89761758433</v>
      </c>
      <c r="I12" s="9"/>
      <c r="J12" s="9"/>
      <c r="K12" s="9">
        <v>216911.89761758433</v>
      </c>
      <c r="L12" s="9"/>
      <c r="M12" s="9"/>
      <c r="N12" s="9"/>
      <c r="O12" s="9">
        <v>202179.66999999998</v>
      </c>
      <c r="P12" s="28">
        <f t="shared" si="1"/>
        <v>202179.66999999998</v>
      </c>
      <c r="Q12" s="55">
        <v>0</v>
      </c>
      <c r="R12" s="53">
        <f t="shared" si="2"/>
        <v>216911.89761758433</v>
      </c>
      <c r="S12" s="54" t="str">
        <f t="shared" si="0"/>
        <v>SI</v>
      </c>
    </row>
    <row r="13" spans="1:19" s="8" customFormat="1" ht="38.25">
      <c r="A13" s="22" t="s">
        <v>12</v>
      </c>
      <c r="B13" s="23" t="s">
        <v>3</v>
      </c>
      <c r="C13" s="24" t="s">
        <v>48</v>
      </c>
      <c r="D13" s="25" t="s">
        <v>4</v>
      </c>
      <c r="E13" s="29" t="s">
        <v>143</v>
      </c>
      <c r="F13" s="9">
        <v>154937.06972684595</v>
      </c>
      <c r="G13" s="12">
        <v>300000000</v>
      </c>
      <c r="H13" s="9">
        <v>154937.06972684595</v>
      </c>
      <c r="I13" s="9"/>
      <c r="J13" s="9"/>
      <c r="K13" s="9">
        <v>154937.06972684595</v>
      </c>
      <c r="L13" s="9"/>
      <c r="M13" s="9"/>
      <c r="N13" s="9"/>
      <c r="O13" s="9">
        <v>146645.84</v>
      </c>
      <c r="P13" s="28">
        <f t="shared" si="1"/>
        <v>146645.84</v>
      </c>
      <c r="Q13" s="55">
        <v>0</v>
      </c>
      <c r="R13" s="53">
        <f t="shared" si="2"/>
        <v>154937.06972684595</v>
      </c>
      <c r="S13" s="54" t="str">
        <f t="shared" si="0"/>
        <v>SI</v>
      </c>
    </row>
    <row r="14" spans="1:19" s="8" customFormat="1" ht="38.25">
      <c r="A14" s="22" t="s">
        <v>13</v>
      </c>
      <c r="B14" s="23" t="s">
        <v>3</v>
      </c>
      <c r="C14" s="24" t="s">
        <v>49</v>
      </c>
      <c r="D14" s="25" t="s">
        <v>4</v>
      </c>
      <c r="E14" s="29" t="s">
        <v>143</v>
      </c>
      <c r="F14" s="9">
        <v>103291.3798178973</v>
      </c>
      <c r="G14" s="12">
        <v>200000000</v>
      </c>
      <c r="H14" s="9">
        <v>103291.3798178973</v>
      </c>
      <c r="I14" s="9"/>
      <c r="J14" s="9"/>
      <c r="K14" s="9">
        <v>103291.3798178973</v>
      </c>
      <c r="L14" s="9"/>
      <c r="M14" s="9"/>
      <c r="N14" s="9"/>
      <c r="O14" s="9">
        <v>101165.11</v>
      </c>
      <c r="P14" s="28">
        <f t="shared" si="1"/>
        <v>101165.11</v>
      </c>
      <c r="Q14" s="55">
        <v>0</v>
      </c>
      <c r="R14" s="53">
        <f t="shared" si="2"/>
        <v>103291.3798178973</v>
      </c>
      <c r="S14" s="54" t="str">
        <f t="shared" si="0"/>
        <v>SI</v>
      </c>
    </row>
    <row r="15" spans="1:19" s="8" customFormat="1" ht="51">
      <c r="A15" s="22" t="s">
        <v>14</v>
      </c>
      <c r="B15" s="23" t="s">
        <v>3</v>
      </c>
      <c r="C15" s="24" t="s">
        <v>50</v>
      </c>
      <c r="D15" s="25" t="s">
        <v>4</v>
      </c>
      <c r="E15" s="25" t="s">
        <v>85</v>
      </c>
      <c r="F15" s="9">
        <v>154937.06972684595</v>
      </c>
      <c r="G15" s="12">
        <v>300000000</v>
      </c>
      <c r="H15" s="9">
        <v>154937.06972684595</v>
      </c>
      <c r="I15" s="9"/>
      <c r="J15" s="9"/>
      <c r="K15" s="9">
        <v>154937.06972684595</v>
      </c>
      <c r="L15" s="9"/>
      <c r="M15" s="9"/>
      <c r="N15" s="9"/>
      <c r="O15" s="9">
        <v>154937.07</v>
      </c>
      <c r="P15" s="28">
        <f t="shared" si="1"/>
        <v>154937.07</v>
      </c>
      <c r="Q15" s="55">
        <v>0</v>
      </c>
      <c r="R15" s="53">
        <f t="shared" si="2"/>
        <v>154937.06972684595</v>
      </c>
      <c r="S15" s="54" t="str">
        <f t="shared" si="0"/>
        <v>SI</v>
      </c>
    </row>
    <row r="16" spans="1:19" ht="38.25">
      <c r="A16" s="22" t="s">
        <v>15</v>
      </c>
      <c r="B16" s="23" t="s">
        <v>3</v>
      </c>
      <c r="C16" s="24" t="s">
        <v>53</v>
      </c>
      <c r="D16" s="25" t="s">
        <v>6</v>
      </c>
      <c r="E16" s="25" t="s">
        <v>86</v>
      </c>
      <c r="F16" s="9">
        <v>61974.82789073838</v>
      </c>
      <c r="G16" s="6">
        <v>120000000</v>
      </c>
      <c r="H16" s="9">
        <v>61974.82789073838</v>
      </c>
      <c r="I16" s="9"/>
      <c r="J16" s="9"/>
      <c r="K16" s="9">
        <v>61974.82789073838</v>
      </c>
      <c r="L16" s="9"/>
      <c r="M16" s="9"/>
      <c r="N16" s="9"/>
      <c r="O16" s="9">
        <v>59063.76</v>
      </c>
      <c r="P16" s="28">
        <f t="shared" si="1"/>
        <v>59063.76</v>
      </c>
      <c r="Q16" s="55">
        <v>0</v>
      </c>
      <c r="R16" s="53">
        <f t="shared" si="2"/>
        <v>61974.82789073838</v>
      </c>
      <c r="S16" s="54" t="str">
        <f t="shared" si="0"/>
        <v>SI</v>
      </c>
    </row>
    <row r="17" spans="1:19" ht="38.25">
      <c r="A17" s="22" t="s">
        <v>16</v>
      </c>
      <c r="B17" s="23" t="s">
        <v>3</v>
      </c>
      <c r="C17" s="24" t="s">
        <v>71</v>
      </c>
      <c r="D17" s="25" t="s">
        <v>6</v>
      </c>
      <c r="E17" s="25" t="s">
        <v>86</v>
      </c>
      <c r="F17" s="9">
        <v>61974.82789073838</v>
      </c>
      <c r="G17" s="6">
        <v>120000000</v>
      </c>
      <c r="H17" s="9">
        <v>61974.82789073838</v>
      </c>
      <c r="I17" s="9"/>
      <c r="J17" s="9"/>
      <c r="K17" s="9">
        <v>61974.82789073838</v>
      </c>
      <c r="L17" s="9"/>
      <c r="M17" s="9"/>
      <c r="N17" s="9"/>
      <c r="O17" s="9">
        <v>61815.86</v>
      </c>
      <c r="P17" s="28">
        <f t="shared" si="1"/>
        <v>61815.86</v>
      </c>
      <c r="Q17" s="55">
        <v>0</v>
      </c>
      <c r="R17" s="53">
        <f t="shared" si="2"/>
        <v>61974.82789073838</v>
      </c>
      <c r="S17" s="54" t="str">
        <f t="shared" si="0"/>
        <v>SI</v>
      </c>
    </row>
    <row r="18" spans="1:19" ht="38.25">
      <c r="A18" s="22" t="s">
        <v>17</v>
      </c>
      <c r="B18" s="23" t="s">
        <v>3</v>
      </c>
      <c r="C18" s="24" t="s">
        <v>54</v>
      </c>
      <c r="D18" s="25" t="s">
        <v>6</v>
      </c>
      <c r="E18" s="25" t="s">
        <v>87</v>
      </c>
      <c r="F18" s="9">
        <v>140476.27655234034</v>
      </c>
      <c r="G18" s="6">
        <v>272000000</v>
      </c>
      <c r="H18" s="9">
        <v>140476.27655234034</v>
      </c>
      <c r="I18" s="9"/>
      <c r="J18" s="9"/>
      <c r="K18" s="9">
        <v>140476.27655234034</v>
      </c>
      <c r="L18" s="9"/>
      <c r="M18" s="9"/>
      <c r="N18" s="9"/>
      <c r="O18" s="9">
        <v>139077.12</v>
      </c>
      <c r="P18" s="28">
        <f t="shared" si="1"/>
        <v>139077.12</v>
      </c>
      <c r="Q18" s="55">
        <v>0</v>
      </c>
      <c r="R18" s="53">
        <f t="shared" si="2"/>
        <v>140476.27655234034</v>
      </c>
      <c r="S18" s="54" t="str">
        <f t="shared" si="0"/>
        <v>SI</v>
      </c>
    </row>
    <row r="19" spans="1:19" ht="38.25" hidden="1" outlineLevel="1">
      <c r="A19" s="37" t="s">
        <v>18</v>
      </c>
      <c r="B19" s="38" t="s">
        <v>3</v>
      </c>
      <c r="C19" s="39" t="s">
        <v>55</v>
      </c>
      <c r="D19" s="40" t="s">
        <v>6</v>
      </c>
      <c r="E19" s="40" t="s">
        <v>81</v>
      </c>
      <c r="F19" s="41">
        <v>170430.77669953054</v>
      </c>
      <c r="G19" s="42">
        <v>330000000</v>
      </c>
      <c r="H19" s="41">
        <v>170430.77669953054</v>
      </c>
      <c r="I19" s="41"/>
      <c r="J19" s="41"/>
      <c r="K19" s="41">
        <v>170430.77669953054</v>
      </c>
      <c r="L19" s="41"/>
      <c r="M19" s="41"/>
      <c r="N19" s="41"/>
      <c r="O19" s="41"/>
      <c r="P19" s="43"/>
      <c r="Q19" s="43"/>
      <c r="R19" s="43"/>
      <c r="S19" s="43"/>
    </row>
    <row r="20" spans="1:19" ht="38.25" collapsed="1">
      <c r="A20" s="22" t="s">
        <v>18</v>
      </c>
      <c r="B20" s="23" t="s">
        <v>3</v>
      </c>
      <c r="C20" s="24" t="s">
        <v>131</v>
      </c>
      <c r="D20" s="25" t="s">
        <v>6</v>
      </c>
      <c r="E20" s="25" t="s">
        <v>81</v>
      </c>
      <c r="F20" s="9"/>
      <c r="G20" s="6"/>
      <c r="H20" s="9"/>
      <c r="I20" s="9"/>
      <c r="J20" s="9"/>
      <c r="K20" s="9"/>
      <c r="L20" s="9"/>
      <c r="M20" s="9">
        <v>170430.78</v>
      </c>
      <c r="N20" s="9"/>
      <c r="O20" s="9">
        <v>170430.78</v>
      </c>
      <c r="P20" s="28">
        <f t="shared" si="1"/>
        <v>170430.78</v>
      </c>
      <c r="Q20" s="55">
        <v>0</v>
      </c>
      <c r="R20" s="53">
        <f>M20</f>
        <v>170430.78</v>
      </c>
      <c r="S20" s="54" t="str">
        <f t="shared" si="0"/>
        <v>NO</v>
      </c>
    </row>
    <row r="21" spans="1:19" ht="38.25" hidden="1" outlineLevel="1">
      <c r="A21" s="37" t="s">
        <v>19</v>
      </c>
      <c r="B21" s="38" t="s">
        <v>3</v>
      </c>
      <c r="C21" s="39" t="s">
        <v>104</v>
      </c>
      <c r="D21" s="40" t="s">
        <v>6</v>
      </c>
      <c r="E21" s="40" t="s">
        <v>80</v>
      </c>
      <c r="F21" s="41">
        <v>206582.7596357946</v>
      </c>
      <c r="G21" s="42">
        <v>0</v>
      </c>
      <c r="H21" s="41">
        <v>0</v>
      </c>
      <c r="I21" s="41"/>
      <c r="J21" s="41"/>
      <c r="K21" s="41"/>
      <c r="L21" s="41"/>
      <c r="M21" s="41"/>
      <c r="N21" s="41"/>
      <c r="O21" s="41"/>
      <c r="P21" s="43"/>
      <c r="Q21" s="43"/>
      <c r="R21" s="43"/>
      <c r="S21" s="43"/>
    </row>
    <row r="22" spans="1:19" ht="38.25" collapsed="1">
      <c r="A22" s="22" t="s">
        <v>19</v>
      </c>
      <c r="B22" s="23" t="s">
        <v>3</v>
      </c>
      <c r="C22" s="24" t="s">
        <v>104</v>
      </c>
      <c r="D22" s="25" t="s">
        <v>6</v>
      </c>
      <c r="E22" s="25" t="s">
        <v>81</v>
      </c>
      <c r="F22" s="9"/>
      <c r="G22" s="6">
        <v>400000000</v>
      </c>
      <c r="H22" s="9">
        <v>206582.7596357946</v>
      </c>
      <c r="I22" s="9"/>
      <c r="J22" s="9"/>
      <c r="K22" s="9">
        <v>206582.76</v>
      </c>
      <c r="L22" s="9"/>
      <c r="M22" s="9"/>
      <c r="N22" s="9"/>
      <c r="O22" s="9">
        <v>204037.65000000002</v>
      </c>
      <c r="P22" s="28">
        <f t="shared" si="1"/>
        <v>204037.65000000002</v>
      </c>
      <c r="Q22" s="55">
        <f>G22</f>
        <v>400000000</v>
      </c>
      <c r="R22" s="53">
        <f>Q22/1936.27</f>
        <v>206582.7596357946</v>
      </c>
      <c r="S22" s="54" t="str">
        <f t="shared" si="0"/>
        <v>SI</v>
      </c>
    </row>
    <row r="23" spans="1:19" ht="25.5">
      <c r="A23" s="22" t="s">
        <v>20</v>
      </c>
      <c r="B23" s="23" t="s">
        <v>3</v>
      </c>
      <c r="C23" s="24" t="s">
        <v>72</v>
      </c>
      <c r="D23" s="25" t="s">
        <v>6</v>
      </c>
      <c r="E23" s="25" t="s">
        <v>80</v>
      </c>
      <c r="F23" s="9">
        <v>196253.62165400488</v>
      </c>
      <c r="G23" s="6">
        <v>380000000</v>
      </c>
      <c r="H23" s="9">
        <v>196253.62165400488</v>
      </c>
      <c r="I23" s="9"/>
      <c r="J23" s="9"/>
      <c r="K23" s="9">
        <v>196253.62</v>
      </c>
      <c r="L23" s="9"/>
      <c r="M23" s="9"/>
      <c r="N23" s="9"/>
      <c r="O23" s="9">
        <v>195453.31</v>
      </c>
      <c r="P23" s="28">
        <f t="shared" si="1"/>
        <v>195453.31</v>
      </c>
      <c r="Q23" s="55">
        <v>0</v>
      </c>
      <c r="R23" s="53">
        <f>F23</f>
        <v>196253.62165400488</v>
      </c>
      <c r="S23" s="54" t="str">
        <f t="shared" si="0"/>
        <v>SI</v>
      </c>
    </row>
    <row r="24" spans="1:19" ht="38.25">
      <c r="A24" s="22" t="s">
        <v>21</v>
      </c>
      <c r="B24" s="23" t="s">
        <v>3</v>
      </c>
      <c r="C24" s="24" t="s">
        <v>56</v>
      </c>
      <c r="D24" s="25" t="s">
        <v>27</v>
      </c>
      <c r="E24" s="25" t="s">
        <v>80</v>
      </c>
      <c r="F24" s="9">
        <v>284051.2944992176</v>
      </c>
      <c r="G24" s="6">
        <v>550000000</v>
      </c>
      <c r="H24" s="9">
        <v>284051.2944992176</v>
      </c>
      <c r="I24" s="9"/>
      <c r="J24" s="9"/>
      <c r="K24" s="9">
        <v>284051.29</v>
      </c>
      <c r="L24" s="9"/>
      <c r="M24" s="9"/>
      <c r="N24" s="9"/>
      <c r="O24" s="9">
        <v>226528.84999999998</v>
      </c>
      <c r="P24" s="28">
        <f t="shared" si="1"/>
        <v>226528.84999999998</v>
      </c>
      <c r="Q24" s="55">
        <v>0</v>
      </c>
      <c r="R24" s="53">
        <f>F24</f>
        <v>284051.2944992176</v>
      </c>
      <c r="S24" s="54" t="str">
        <f t="shared" si="0"/>
        <v>SI</v>
      </c>
    </row>
    <row r="25" spans="1:19" ht="25.5">
      <c r="A25" s="22" t="s">
        <v>22</v>
      </c>
      <c r="B25" s="23" t="s">
        <v>3</v>
      </c>
      <c r="C25" s="24" t="s">
        <v>105</v>
      </c>
      <c r="D25" s="25" t="s">
        <v>96</v>
      </c>
      <c r="E25" s="25" t="s">
        <v>80</v>
      </c>
      <c r="F25" s="9">
        <v>144607.9317450562</v>
      </c>
      <c r="G25" s="6">
        <v>280000000</v>
      </c>
      <c r="H25" s="9">
        <v>144607.9317450562</v>
      </c>
      <c r="I25" s="9"/>
      <c r="J25" s="9"/>
      <c r="K25" s="9">
        <v>144607.93</v>
      </c>
      <c r="L25" s="9"/>
      <c r="M25" s="9"/>
      <c r="N25" s="9"/>
      <c r="O25" s="9">
        <v>144380.1</v>
      </c>
      <c r="P25" s="28">
        <f t="shared" si="1"/>
        <v>144380.1</v>
      </c>
      <c r="Q25" s="55">
        <v>0</v>
      </c>
      <c r="R25" s="53">
        <f>F25</f>
        <v>144607.9317450562</v>
      </c>
      <c r="S25" s="54" t="str">
        <f t="shared" si="0"/>
        <v>SI</v>
      </c>
    </row>
    <row r="26" spans="1:19" ht="25.5" hidden="1" outlineLevel="1">
      <c r="A26" s="37" t="s">
        <v>23</v>
      </c>
      <c r="B26" s="38" t="s">
        <v>3</v>
      </c>
      <c r="C26" s="39" t="s">
        <v>97</v>
      </c>
      <c r="D26" s="40" t="s">
        <v>6</v>
      </c>
      <c r="E26" s="40" t="s">
        <v>80</v>
      </c>
      <c r="F26" s="41">
        <v>180759.91468132028</v>
      </c>
      <c r="G26" s="42">
        <v>350000000</v>
      </c>
      <c r="H26" s="41">
        <v>180759.91468132028</v>
      </c>
      <c r="I26" s="41"/>
      <c r="J26" s="41"/>
      <c r="K26" s="41">
        <v>180759.91</v>
      </c>
      <c r="L26" s="41"/>
      <c r="M26" s="41"/>
      <c r="N26" s="41">
        <v>0</v>
      </c>
      <c r="O26" s="41"/>
      <c r="P26" s="43"/>
      <c r="Q26" s="43"/>
      <c r="R26" s="43"/>
      <c r="S26" s="43"/>
    </row>
    <row r="27" spans="1:19" ht="51" collapsed="1">
      <c r="A27" s="22" t="s">
        <v>23</v>
      </c>
      <c r="B27" s="23" t="s">
        <v>3</v>
      </c>
      <c r="C27" s="24" t="s">
        <v>137</v>
      </c>
      <c r="D27" s="25" t="s">
        <v>6</v>
      </c>
      <c r="E27" s="25" t="s">
        <v>80</v>
      </c>
      <c r="F27" s="9"/>
      <c r="G27" s="6"/>
      <c r="H27" s="9"/>
      <c r="I27" s="9"/>
      <c r="J27" s="9"/>
      <c r="K27" s="9"/>
      <c r="L27" s="9"/>
      <c r="M27" s="9"/>
      <c r="N27" s="9">
        <v>180759.91</v>
      </c>
      <c r="O27" s="9">
        <v>180759.91</v>
      </c>
      <c r="P27" s="28">
        <f t="shared" si="1"/>
        <v>180759.91</v>
      </c>
      <c r="Q27" s="55">
        <v>0</v>
      </c>
      <c r="R27" s="53">
        <f>N27</f>
        <v>180759.91</v>
      </c>
      <c r="S27" s="54" t="str">
        <f t="shared" si="0"/>
        <v>NO</v>
      </c>
    </row>
    <row r="28" spans="1:19" ht="76.5">
      <c r="A28" s="22" t="s">
        <v>132</v>
      </c>
      <c r="B28" s="23" t="s">
        <v>3</v>
      </c>
      <c r="C28" s="24" t="s">
        <v>133</v>
      </c>
      <c r="D28" s="25" t="s">
        <v>6</v>
      </c>
      <c r="E28" s="25" t="s">
        <v>80</v>
      </c>
      <c r="F28" s="9">
        <v>232922.0614893584</v>
      </c>
      <c r="G28" s="6">
        <v>451000000</v>
      </c>
      <c r="H28" s="9">
        <v>232922.0614893584</v>
      </c>
      <c r="I28" s="9"/>
      <c r="J28" s="9"/>
      <c r="K28" s="9">
        <v>232922.06</v>
      </c>
      <c r="L28" s="9"/>
      <c r="M28" s="9"/>
      <c r="N28" s="9"/>
      <c r="O28" s="9">
        <v>232922.06</v>
      </c>
      <c r="P28" s="28">
        <f t="shared" si="1"/>
        <v>232922.06</v>
      </c>
      <c r="Q28" s="55">
        <v>0</v>
      </c>
      <c r="R28" s="53">
        <f>F28</f>
        <v>232922.0614893584</v>
      </c>
      <c r="S28" s="54" t="str">
        <f t="shared" si="0"/>
        <v>SI</v>
      </c>
    </row>
    <row r="29" spans="1:19" ht="25.5">
      <c r="A29" s="22" t="s">
        <v>24</v>
      </c>
      <c r="B29" s="23" t="s">
        <v>3</v>
      </c>
      <c r="C29" s="24" t="s">
        <v>106</v>
      </c>
      <c r="D29" s="25" t="s">
        <v>6</v>
      </c>
      <c r="E29" s="25" t="s">
        <v>88</v>
      </c>
      <c r="F29" s="9">
        <v>51645.68990894865</v>
      </c>
      <c r="G29" s="6">
        <v>100000000</v>
      </c>
      <c r="H29" s="9">
        <v>51645.68990894865</v>
      </c>
      <c r="I29" s="9"/>
      <c r="J29" s="9"/>
      <c r="K29" s="9">
        <v>51645.69</v>
      </c>
      <c r="L29" s="9"/>
      <c r="M29" s="9"/>
      <c r="N29" s="9"/>
      <c r="O29" s="9">
        <v>51645.69</v>
      </c>
      <c r="P29" s="28">
        <f t="shared" si="1"/>
        <v>51645.69</v>
      </c>
      <c r="Q29" s="55">
        <v>0</v>
      </c>
      <c r="R29" s="53">
        <f>F29</f>
        <v>51645.68990894865</v>
      </c>
      <c r="S29" s="54" t="str">
        <f t="shared" si="0"/>
        <v>SI</v>
      </c>
    </row>
    <row r="30" spans="1:19" ht="38.25">
      <c r="A30" s="22" t="s">
        <v>51</v>
      </c>
      <c r="B30" s="23" t="s">
        <v>52</v>
      </c>
      <c r="C30" s="24" t="s">
        <v>110</v>
      </c>
      <c r="D30" s="25" t="s">
        <v>25</v>
      </c>
      <c r="E30" s="25" t="s">
        <v>80</v>
      </c>
      <c r="F30" s="9">
        <v>175595.3456904254</v>
      </c>
      <c r="G30" s="6">
        <v>340000000</v>
      </c>
      <c r="H30" s="9">
        <v>175595.3456904254</v>
      </c>
      <c r="I30" s="9"/>
      <c r="J30" s="9"/>
      <c r="K30" s="9">
        <v>175595.35</v>
      </c>
      <c r="L30" s="9"/>
      <c r="M30" s="9"/>
      <c r="N30" s="9"/>
      <c r="O30" s="9">
        <v>156314.65</v>
      </c>
      <c r="P30" s="28">
        <f t="shared" si="1"/>
        <v>156314.65</v>
      </c>
      <c r="Q30" s="55">
        <v>0</v>
      </c>
      <c r="R30" s="53">
        <f>F30</f>
        <v>175595.3456904254</v>
      </c>
      <c r="S30" s="54" t="str">
        <f t="shared" si="0"/>
        <v>SI</v>
      </c>
    </row>
    <row r="31" spans="1:19" ht="18">
      <c r="A31" s="22"/>
      <c r="B31" s="23"/>
      <c r="C31" s="36" t="s">
        <v>102</v>
      </c>
      <c r="D31" s="25"/>
      <c r="E31" s="25"/>
      <c r="F31" s="9"/>
      <c r="G31" s="6"/>
      <c r="H31" s="9"/>
      <c r="I31" s="9"/>
      <c r="J31" s="9"/>
      <c r="K31" s="9"/>
      <c r="L31" s="9"/>
      <c r="M31" s="9"/>
      <c r="N31" s="9"/>
      <c r="O31" s="9"/>
      <c r="P31" s="28"/>
      <c r="Q31" s="55"/>
      <c r="R31" s="53"/>
      <c r="S31" s="54"/>
    </row>
    <row r="32" spans="1:19" ht="38.25">
      <c r="A32" s="22" t="s">
        <v>82</v>
      </c>
      <c r="B32" s="23" t="s">
        <v>3</v>
      </c>
      <c r="C32" s="24" t="s">
        <v>113</v>
      </c>
      <c r="D32" s="25" t="s">
        <v>6</v>
      </c>
      <c r="E32" s="25" t="s">
        <v>80</v>
      </c>
      <c r="F32" s="10"/>
      <c r="G32" s="10"/>
      <c r="H32" s="10"/>
      <c r="I32" s="10"/>
      <c r="J32" s="10"/>
      <c r="K32" s="9">
        <v>447129.67</v>
      </c>
      <c r="L32" s="9"/>
      <c r="M32" s="9"/>
      <c r="N32" s="9"/>
      <c r="O32" s="9"/>
      <c r="P32" s="28">
        <v>447129.67</v>
      </c>
      <c r="Q32" s="55">
        <v>0</v>
      </c>
      <c r="R32" s="53">
        <f>K32</f>
        <v>447129.67</v>
      </c>
      <c r="S32" s="54" t="str">
        <f t="shared" si="0"/>
        <v>NO</v>
      </c>
    </row>
    <row r="33" spans="1:19" s="5" customFormat="1" ht="18">
      <c r="A33" s="30"/>
      <c r="B33" s="31"/>
      <c r="C33" s="36" t="s">
        <v>95</v>
      </c>
      <c r="D33" s="32"/>
      <c r="E33" s="32"/>
      <c r="F33" s="33"/>
      <c r="G33" s="34"/>
      <c r="H33" s="33"/>
      <c r="I33" s="34"/>
      <c r="J33" s="33"/>
      <c r="K33" s="34"/>
      <c r="L33" s="34"/>
      <c r="M33" s="34"/>
      <c r="N33" s="34"/>
      <c r="O33" s="34"/>
      <c r="P33" s="35"/>
      <c r="Q33" s="55"/>
      <c r="R33" s="53"/>
      <c r="S33" s="54"/>
    </row>
    <row r="34" spans="1:19" s="8" customFormat="1" ht="38.25">
      <c r="A34" s="22" t="s">
        <v>28</v>
      </c>
      <c r="B34" s="23" t="s">
        <v>3</v>
      </c>
      <c r="C34" s="24" t="s">
        <v>69</v>
      </c>
      <c r="D34" s="25" t="s">
        <v>42</v>
      </c>
      <c r="E34" s="29" t="s">
        <v>89</v>
      </c>
      <c r="F34" s="7"/>
      <c r="G34" s="12">
        <v>200000000</v>
      </c>
      <c r="H34" s="9">
        <v>103291.3798178973</v>
      </c>
      <c r="I34" s="12">
        <v>200000000</v>
      </c>
      <c r="J34" s="9">
        <v>103291.3798178973</v>
      </c>
      <c r="K34" s="9"/>
      <c r="L34" s="9"/>
      <c r="M34" s="9"/>
      <c r="N34" s="9"/>
      <c r="O34" s="9">
        <v>101191.44</v>
      </c>
      <c r="P34" s="28">
        <f aca="true" t="shared" si="3" ref="P34:P49">O34</f>
        <v>101191.44</v>
      </c>
      <c r="Q34" s="55">
        <f aca="true" t="shared" si="4" ref="Q34:Q39">G34</f>
        <v>200000000</v>
      </c>
      <c r="R34" s="53">
        <f aca="true" t="shared" si="5" ref="R34:R39">Q34/1936.27</f>
        <v>103291.3798178973</v>
      </c>
      <c r="S34" s="54" t="str">
        <f t="shared" si="0"/>
        <v>SI</v>
      </c>
    </row>
    <row r="35" spans="1:19" s="8" customFormat="1" ht="25.5">
      <c r="A35" s="22" t="s">
        <v>36</v>
      </c>
      <c r="B35" s="23" t="s">
        <v>3</v>
      </c>
      <c r="C35" s="24" t="s">
        <v>62</v>
      </c>
      <c r="D35" s="25" t="s">
        <v>6</v>
      </c>
      <c r="E35" s="29" t="s">
        <v>98</v>
      </c>
      <c r="F35" s="7"/>
      <c r="G35" s="12">
        <v>200000000</v>
      </c>
      <c r="H35" s="9">
        <v>103291.3798178973</v>
      </c>
      <c r="I35" s="12">
        <v>200000000</v>
      </c>
      <c r="J35" s="9">
        <v>103291.3798178973</v>
      </c>
      <c r="K35" s="9"/>
      <c r="L35" s="9"/>
      <c r="M35" s="9"/>
      <c r="N35" s="9"/>
      <c r="O35" s="9">
        <v>85897.14</v>
      </c>
      <c r="P35" s="28">
        <f t="shared" si="3"/>
        <v>85897.14</v>
      </c>
      <c r="Q35" s="55">
        <f t="shared" si="4"/>
        <v>200000000</v>
      </c>
      <c r="R35" s="53">
        <f t="shared" si="5"/>
        <v>103291.3798178973</v>
      </c>
      <c r="S35" s="54" t="str">
        <f t="shared" si="0"/>
        <v>SI</v>
      </c>
    </row>
    <row r="36" spans="1:19" s="8" customFormat="1" ht="38.25">
      <c r="A36" s="22" t="s">
        <v>37</v>
      </c>
      <c r="B36" s="23" t="s">
        <v>3</v>
      </c>
      <c r="C36" s="24" t="s">
        <v>63</v>
      </c>
      <c r="D36" s="25" t="s">
        <v>6</v>
      </c>
      <c r="E36" s="25" t="s">
        <v>81</v>
      </c>
      <c r="F36" s="7"/>
      <c r="G36" s="12">
        <v>150000000</v>
      </c>
      <c r="H36" s="9">
        <v>77468.53486342297</v>
      </c>
      <c r="I36" s="12">
        <v>150000000</v>
      </c>
      <c r="J36" s="9">
        <v>77468.53486342297</v>
      </c>
      <c r="K36" s="9"/>
      <c r="L36" s="9"/>
      <c r="M36" s="9"/>
      <c r="N36" s="9"/>
      <c r="O36" s="9">
        <v>77373.14</v>
      </c>
      <c r="P36" s="28">
        <f t="shared" si="3"/>
        <v>77373.14</v>
      </c>
      <c r="Q36" s="55">
        <f t="shared" si="4"/>
        <v>150000000</v>
      </c>
      <c r="R36" s="53">
        <f t="shared" si="5"/>
        <v>77468.53486342297</v>
      </c>
      <c r="S36" s="54" t="str">
        <f t="shared" si="0"/>
        <v>SI</v>
      </c>
    </row>
    <row r="37" spans="1:19" s="8" customFormat="1" ht="38.25">
      <c r="A37" s="22" t="s">
        <v>35</v>
      </c>
      <c r="B37" s="23" t="s">
        <v>3</v>
      </c>
      <c r="C37" s="24" t="s">
        <v>64</v>
      </c>
      <c r="D37" s="25" t="s">
        <v>6</v>
      </c>
      <c r="E37" s="25" t="s">
        <v>81</v>
      </c>
      <c r="F37" s="7"/>
      <c r="G37" s="12">
        <v>300000000</v>
      </c>
      <c r="H37" s="9">
        <v>154937.06972684595</v>
      </c>
      <c r="I37" s="12">
        <v>300000000</v>
      </c>
      <c r="J37" s="9">
        <v>154937.06972684595</v>
      </c>
      <c r="K37" s="9"/>
      <c r="L37" s="9"/>
      <c r="M37" s="9"/>
      <c r="N37" s="9"/>
      <c r="O37" s="9">
        <v>152376.06</v>
      </c>
      <c r="P37" s="28">
        <f t="shared" si="3"/>
        <v>152376.06</v>
      </c>
      <c r="Q37" s="55">
        <f t="shared" si="4"/>
        <v>300000000</v>
      </c>
      <c r="R37" s="53">
        <f t="shared" si="5"/>
        <v>154937.06972684595</v>
      </c>
      <c r="S37" s="54" t="str">
        <f t="shared" si="0"/>
        <v>SI</v>
      </c>
    </row>
    <row r="38" spans="1:19" s="8" customFormat="1" ht="51">
      <c r="A38" s="22" t="s">
        <v>29</v>
      </c>
      <c r="B38" s="23" t="s">
        <v>3</v>
      </c>
      <c r="C38" s="24" t="s">
        <v>65</v>
      </c>
      <c r="D38" s="25" t="s">
        <v>6</v>
      </c>
      <c r="E38" s="25" t="s">
        <v>91</v>
      </c>
      <c r="F38" s="7"/>
      <c r="G38" s="12">
        <v>240000000</v>
      </c>
      <c r="H38" s="9">
        <v>123949.65578147676</v>
      </c>
      <c r="I38" s="12">
        <v>240000000</v>
      </c>
      <c r="J38" s="9">
        <v>123949.65578147676</v>
      </c>
      <c r="K38" s="9"/>
      <c r="L38" s="9"/>
      <c r="M38" s="9"/>
      <c r="N38" s="9"/>
      <c r="O38" s="9">
        <v>103542.73000000001</v>
      </c>
      <c r="P38" s="28">
        <f t="shared" si="3"/>
        <v>103542.73000000001</v>
      </c>
      <c r="Q38" s="55">
        <f t="shared" si="4"/>
        <v>240000000</v>
      </c>
      <c r="R38" s="53">
        <f t="shared" si="5"/>
        <v>123949.65578147676</v>
      </c>
      <c r="S38" s="54" t="str">
        <f t="shared" si="0"/>
        <v>SI</v>
      </c>
    </row>
    <row r="39" spans="1:19" s="8" customFormat="1" ht="51">
      <c r="A39" s="22" t="s">
        <v>38</v>
      </c>
      <c r="B39" s="23" t="s">
        <v>3</v>
      </c>
      <c r="C39" s="24" t="s">
        <v>66</v>
      </c>
      <c r="D39" s="25" t="s">
        <v>6</v>
      </c>
      <c r="E39" s="25" t="s">
        <v>91</v>
      </c>
      <c r="F39" s="7"/>
      <c r="G39" s="12">
        <v>260000000</v>
      </c>
      <c r="H39" s="9">
        <v>134278.7937632665</v>
      </c>
      <c r="I39" s="12">
        <v>260000000</v>
      </c>
      <c r="J39" s="9">
        <v>134278.7937632665</v>
      </c>
      <c r="K39" s="9"/>
      <c r="L39" s="9"/>
      <c r="M39" s="9"/>
      <c r="N39" s="9"/>
      <c r="O39" s="9">
        <v>134250.88</v>
      </c>
      <c r="P39" s="28">
        <f t="shared" si="3"/>
        <v>134250.88</v>
      </c>
      <c r="Q39" s="55">
        <f t="shared" si="4"/>
        <v>260000000</v>
      </c>
      <c r="R39" s="53">
        <f t="shared" si="5"/>
        <v>134278.7937632665</v>
      </c>
      <c r="S39" s="54" t="str">
        <f t="shared" si="0"/>
        <v>SI</v>
      </c>
    </row>
    <row r="40" spans="1:19" s="8" customFormat="1" ht="38.25">
      <c r="A40" s="22" t="s">
        <v>121</v>
      </c>
      <c r="B40" s="23"/>
      <c r="C40" s="24" t="s">
        <v>127</v>
      </c>
      <c r="D40" s="25" t="s">
        <v>6</v>
      </c>
      <c r="E40" s="25" t="s">
        <v>80</v>
      </c>
      <c r="F40" s="7"/>
      <c r="G40" s="12">
        <v>1500000000</v>
      </c>
      <c r="H40" s="9">
        <v>774685.3486342297</v>
      </c>
      <c r="I40" s="12">
        <v>1500000000</v>
      </c>
      <c r="J40" s="9">
        <v>774685.3486342297</v>
      </c>
      <c r="K40" s="9"/>
      <c r="L40" s="9"/>
      <c r="M40" s="9"/>
      <c r="N40" s="9"/>
      <c r="O40" s="9"/>
      <c r="P40" s="28"/>
      <c r="Q40" s="55"/>
      <c r="R40" s="53"/>
      <c r="S40" s="54"/>
    </row>
    <row r="41" spans="1:19" s="8" customFormat="1" ht="63.75">
      <c r="A41" s="46" t="s">
        <v>126</v>
      </c>
      <c r="B41" s="47" t="s">
        <v>115</v>
      </c>
      <c r="C41" s="49" t="s">
        <v>134</v>
      </c>
      <c r="D41" s="25" t="s">
        <v>6</v>
      </c>
      <c r="E41" s="25" t="s">
        <v>80</v>
      </c>
      <c r="F41" s="7"/>
      <c r="G41" s="12"/>
      <c r="H41" s="9"/>
      <c r="I41" s="12"/>
      <c r="J41" s="9"/>
      <c r="K41" s="9"/>
      <c r="L41" s="9"/>
      <c r="M41" s="9"/>
      <c r="N41" s="9"/>
      <c r="O41" s="9">
        <v>222808.68</v>
      </c>
      <c r="P41" s="28">
        <f t="shared" si="3"/>
        <v>222808.68</v>
      </c>
      <c r="Q41" s="55">
        <v>0</v>
      </c>
      <c r="R41" s="53">
        <f>P41</f>
        <v>222808.68</v>
      </c>
      <c r="S41" s="54" t="str">
        <f t="shared" si="0"/>
        <v>NO</v>
      </c>
    </row>
    <row r="42" spans="1:19" s="8" customFormat="1" ht="51">
      <c r="A42" s="46" t="s">
        <v>126</v>
      </c>
      <c r="B42" s="47" t="s">
        <v>116</v>
      </c>
      <c r="C42" s="49" t="s">
        <v>135</v>
      </c>
      <c r="D42" s="25" t="s">
        <v>6</v>
      </c>
      <c r="E42" s="25" t="s">
        <v>80</v>
      </c>
      <c r="F42" s="7"/>
      <c r="G42" s="12"/>
      <c r="H42" s="9"/>
      <c r="I42" s="12"/>
      <c r="J42" s="9"/>
      <c r="K42" s="9"/>
      <c r="L42" s="9"/>
      <c r="M42" s="9"/>
      <c r="N42" s="9"/>
      <c r="O42" s="9">
        <v>551838.77</v>
      </c>
      <c r="P42" s="28">
        <f t="shared" si="3"/>
        <v>551838.77</v>
      </c>
      <c r="Q42" s="55">
        <v>0</v>
      </c>
      <c r="R42" s="53">
        <f>P42</f>
        <v>551838.77</v>
      </c>
      <c r="S42" s="54" t="str">
        <f t="shared" si="0"/>
        <v>NO</v>
      </c>
    </row>
    <row r="43" spans="1:19" s="8" customFormat="1" ht="25.5">
      <c r="A43" s="22" t="s">
        <v>39</v>
      </c>
      <c r="B43" s="23" t="s">
        <v>3</v>
      </c>
      <c r="C43" s="24" t="s">
        <v>75</v>
      </c>
      <c r="D43" s="25" t="s">
        <v>6</v>
      </c>
      <c r="E43" s="25" t="s">
        <v>88</v>
      </c>
      <c r="F43" s="7"/>
      <c r="G43" s="12">
        <v>1000000000</v>
      </c>
      <c r="H43" s="9">
        <v>516456.8990894865</v>
      </c>
      <c r="I43" s="12">
        <v>1000000000</v>
      </c>
      <c r="J43" s="9">
        <v>516456.8990894865</v>
      </c>
      <c r="K43" s="9"/>
      <c r="L43" s="9"/>
      <c r="M43" s="9"/>
      <c r="N43" s="9"/>
      <c r="O43" s="9">
        <v>516456.9</v>
      </c>
      <c r="P43" s="28">
        <f t="shared" si="3"/>
        <v>516456.9</v>
      </c>
      <c r="Q43" s="55">
        <f>G43</f>
        <v>1000000000</v>
      </c>
      <c r="R43" s="53">
        <f>Q43/1936.27</f>
        <v>516456.8990894865</v>
      </c>
      <c r="S43" s="54" t="str">
        <f t="shared" si="0"/>
        <v>SI</v>
      </c>
    </row>
    <row r="44" spans="1:19" s="8" customFormat="1" ht="25.5">
      <c r="A44" s="22" t="s">
        <v>30</v>
      </c>
      <c r="B44" s="23" t="s">
        <v>3</v>
      </c>
      <c r="C44" s="24" t="s">
        <v>107</v>
      </c>
      <c r="D44" s="25" t="s">
        <v>6</v>
      </c>
      <c r="E44" s="25" t="s">
        <v>80</v>
      </c>
      <c r="F44" s="7"/>
      <c r="G44" s="12">
        <v>100000000</v>
      </c>
      <c r="H44" s="9">
        <v>51645.68990894865</v>
      </c>
      <c r="I44" s="12">
        <v>100000000</v>
      </c>
      <c r="J44" s="9">
        <v>51645.68990894865</v>
      </c>
      <c r="K44" s="9"/>
      <c r="L44" s="9"/>
      <c r="M44" s="9"/>
      <c r="N44" s="9"/>
      <c r="O44" s="9">
        <v>51470.94</v>
      </c>
      <c r="P44" s="28">
        <f t="shared" si="3"/>
        <v>51470.94</v>
      </c>
      <c r="Q44" s="55">
        <f>G44</f>
        <v>100000000</v>
      </c>
      <c r="R44" s="53">
        <f>Q44/1936.27</f>
        <v>51645.68990894865</v>
      </c>
      <c r="S44" s="54" t="str">
        <f t="shared" si="0"/>
        <v>SI</v>
      </c>
    </row>
    <row r="45" spans="1:19" s="8" customFormat="1" ht="51">
      <c r="A45" s="22" t="s">
        <v>122</v>
      </c>
      <c r="B45" s="23" t="s">
        <v>44</v>
      </c>
      <c r="C45" s="24" t="s">
        <v>123</v>
      </c>
      <c r="D45" s="25" t="s">
        <v>6</v>
      </c>
      <c r="E45" s="25" t="s">
        <v>80</v>
      </c>
      <c r="F45" s="7"/>
      <c r="G45" s="12">
        <v>300000000</v>
      </c>
      <c r="H45" s="9">
        <v>154937.06972684595</v>
      </c>
      <c r="I45" s="12">
        <v>300000000</v>
      </c>
      <c r="J45" s="9">
        <v>154937.06972684595</v>
      </c>
      <c r="K45" s="9"/>
      <c r="L45" s="9"/>
      <c r="M45" s="9"/>
      <c r="N45" s="9"/>
      <c r="O45" s="9">
        <v>154937.07</v>
      </c>
      <c r="P45" s="28">
        <f t="shared" si="3"/>
        <v>154937.07</v>
      </c>
      <c r="Q45" s="55">
        <f>G45</f>
        <v>300000000</v>
      </c>
      <c r="R45" s="53">
        <f>Q45/1936.27</f>
        <v>154937.06972684595</v>
      </c>
      <c r="S45" s="54" t="str">
        <f t="shared" si="0"/>
        <v>SI</v>
      </c>
    </row>
    <row r="46" spans="1:19" s="8" customFormat="1" ht="25.5">
      <c r="A46" s="22" t="s">
        <v>31</v>
      </c>
      <c r="B46" s="23" t="s">
        <v>3</v>
      </c>
      <c r="C46" s="24" t="s">
        <v>67</v>
      </c>
      <c r="D46" s="25" t="s">
        <v>6</v>
      </c>
      <c r="E46" s="25" t="s">
        <v>80</v>
      </c>
      <c r="F46" s="7"/>
      <c r="G46" s="12">
        <v>300000000</v>
      </c>
      <c r="H46" s="9">
        <v>154937.06972684595</v>
      </c>
      <c r="I46" s="12">
        <v>300000000</v>
      </c>
      <c r="J46" s="9">
        <v>154937.06972684595</v>
      </c>
      <c r="K46" s="9"/>
      <c r="L46" s="9"/>
      <c r="M46" s="9"/>
      <c r="N46" s="9"/>
      <c r="O46" s="9">
        <v>152871.96000000002</v>
      </c>
      <c r="P46" s="28">
        <f t="shared" si="3"/>
        <v>152871.96000000002</v>
      </c>
      <c r="Q46" s="55">
        <f>G46</f>
        <v>300000000</v>
      </c>
      <c r="R46" s="53">
        <f>Q46/1936.27</f>
        <v>154937.06972684595</v>
      </c>
      <c r="S46" s="54" t="str">
        <f t="shared" si="0"/>
        <v>SI</v>
      </c>
    </row>
    <row r="47" spans="1:19" s="16" customFormat="1" ht="25.5" hidden="1" outlineLevel="1">
      <c r="A47" s="37" t="s">
        <v>40</v>
      </c>
      <c r="B47" s="38" t="s">
        <v>3</v>
      </c>
      <c r="C47" s="39" t="s">
        <v>99</v>
      </c>
      <c r="D47" s="40" t="s">
        <v>6</v>
      </c>
      <c r="E47" s="40" t="s">
        <v>80</v>
      </c>
      <c r="F47" s="44"/>
      <c r="G47" s="45">
        <v>1000000000</v>
      </c>
      <c r="H47" s="41">
        <v>516456.8990894865</v>
      </c>
      <c r="I47" s="45">
        <v>1000000000</v>
      </c>
      <c r="J47" s="41">
        <v>516456.8990894865</v>
      </c>
      <c r="K47" s="41"/>
      <c r="L47" s="41"/>
      <c r="M47" s="41"/>
      <c r="N47" s="41"/>
      <c r="O47" s="41"/>
      <c r="P47" s="43"/>
      <c r="Q47" s="43"/>
      <c r="R47" s="43"/>
      <c r="S47" s="43"/>
    </row>
    <row r="48" spans="1:19" s="16" customFormat="1" ht="63.75" collapsed="1">
      <c r="A48" s="22" t="s">
        <v>40</v>
      </c>
      <c r="B48" s="23" t="s">
        <v>3</v>
      </c>
      <c r="C48" s="24" t="s">
        <v>108</v>
      </c>
      <c r="D48" s="25" t="s">
        <v>6</v>
      </c>
      <c r="E48" s="25" t="s">
        <v>80</v>
      </c>
      <c r="F48" s="13"/>
      <c r="G48" s="14"/>
      <c r="H48" s="15"/>
      <c r="I48" s="14"/>
      <c r="J48" s="15"/>
      <c r="K48" s="15"/>
      <c r="L48" s="15"/>
      <c r="M48" s="15"/>
      <c r="N48" s="15"/>
      <c r="O48" s="15">
        <v>516456.9</v>
      </c>
      <c r="P48" s="28">
        <f t="shared" si="3"/>
        <v>516456.9</v>
      </c>
      <c r="Q48" s="55">
        <v>0</v>
      </c>
      <c r="R48" s="53">
        <f>P48</f>
        <v>516456.9</v>
      </c>
      <c r="S48" s="54" t="str">
        <f t="shared" si="0"/>
        <v>NO</v>
      </c>
    </row>
    <row r="49" spans="1:19" s="8" customFormat="1" ht="25.5">
      <c r="A49" s="22" t="s">
        <v>32</v>
      </c>
      <c r="B49" s="23" t="s">
        <v>3</v>
      </c>
      <c r="C49" s="24" t="s">
        <v>70</v>
      </c>
      <c r="D49" s="25" t="s">
        <v>6</v>
      </c>
      <c r="E49" s="25" t="s">
        <v>80</v>
      </c>
      <c r="F49" s="7"/>
      <c r="G49" s="12">
        <v>500000000</v>
      </c>
      <c r="H49" s="9">
        <v>258228.44954474326</v>
      </c>
      <c r="I49" s="12">
        <v>500000000</v>
      </c>
      <c r="J49" s="9">
        <v>258228.44954474326</v>
      </c>
      <c r="K49" s="9"/>
      <c r="L49" s="9"/>
      <c r="M49" s="9"/>
      <c r="N49" s="9"/>
      <c r="O49" s="9">
        <v>247576.64</v>
      </c>
      <c r="P49" s="28">
        <f t="shared" si="3"/>
        <v>247576.64</v>
      </c>
      <c r="Q49" s="55">
        <v>0</v>
      </c>
      <c r="R49" s="53">
        <f>P49</f>
        <v>247576.64</v>
      </c>
      <c r="S49" s="54" t="str">
        <f t="shared" si="0"/>
        <v>NO</v>
      </c>
    </row>
    <row r="50" spans="1:19" s="8" customFormat="1" ht="38.25" hidden="1" outlineLevel="1">
      <c r="A50" s="37" t="s">
        <v>33</v>
      </c>
      <c r="B50" s="38" t="s">
        <v>3</v>
      </c>
      <c r="C50" s="39" t="s">
        <v>68</v>
      </c>
      <c r="D50" s="40" t="s">
        <v>6</v>
      </c>
      <c r="E50" s="40" t="s">
        <v>80</v>
      </c>
      <c r="F50" s="44"/>
      <c r="G50" s="45">
        <v>665000000</v>
      </c>
      <c r="H50" s="41">
        <v>343443.8378945085</v>
      </c>
      <c r="I50" s="45">
        <v>665000000</v>
      </c>
      <c r="J50" s="41">
        <v>343443.8378945085</v>
      </c>
      <c r="K50" s="41"/>
      <c r="L50" s="41">
        <v>0</v>
      </c>
      <c r="M50" s="41"/>
      <c r="N50" s="41"/>
      <c r="O50" s="41"/>
      <c r="P50" s="43"/>
      <c r="Q50" s="43"/>
      <c r="R50" s="43"/>
      <c r="S50" s="43"/>
    </row>
    <row r="51" spans="1:19" s="8" customFormat="1" ht="51" collapsed="1">
      <c r="A51" s="22" t="s">
        <v>33</v>
      </c>
      <c r="B51" s="23"/>
      <c r="C51" s="24" t="s">
        <v>120</v>
      </c>
      <c r="D51" s="25" t="s">
        <v>6</v>
      </c>
      <c r="E51" s="25" t="s">
        <v>80</v>
      </c>
      <c r="F51" s="7"/>
      <c r="G51" s="12"/>
      <c r="H51" s="9"/>
      <c r="I51" s="12"/>
      <c r="J51" s="9"/>
      <c r="K51" s="9"/>
      <c r="L51" s="9"/>
      <c r="M51" s="9"/>
      <c r="N51" s="9"/>
      <c r="O51" s="9"/>
      <c r="P51" s="28"/>
      <c r="Q51" s="55"/>
      <c r="R51" s="53"/>
      <c r="S51" s="54"/>
    </row>
    <row r="52" spans="1:19" s="8" customFormat="1" ht="25.5">
      <c r="A52" s="46" t="s">
        <v>33</v>
      </c>
      <c r="B52" s="47" t="s">
        <v>115</v>
      </c>
      <c r="C52" s="48" t="s">
        <v>117</v>
      </c>
      <c r="D52" s="25" t="s">
        <v>6</v>
      </c>
      <c r="E52" s="25" t="s">
        <v>80</v>
      </c>
      <c r="F52" s="7"/>
      <c r="G52" s="12"/>
      <c r="H52" s="9"/>
      <c r="I52" s="12"/>
      <c r="J52" s="9"/>
      <c r="K52" s="9"/>
      <c r="L52" s="9">
        <v>180000</v>
      </c>
      <c r="M52" s="9"/>
      <c r="N52" s="9"/>
      <c r="O52" s="9">
        <v>171936.35</v>
      </c>
      <c r="P52" s="28">
        <f aca="true" t="shared" si="6" ref="P52:P59">O52</f>
        <v>171936.35</v>
      </c>
      <c r="Q52" s="55">
        <v>0</v>
      </c>
      <c r="R52" s="53">
        <f>L52</f>
        <v>180000</v>
      </c>
      <c r="S52" s="54" t="str">
        <f t="shared" si="0"/>
        <v>SI</v>
      </c>
    </row>
    <row r="53" spans="1:19" s="8" customFormat="1" ht="25.5">
      <c r="A53" s="46" t="s">
        <v>33</v>
      </c>
      <c r="B53" s="47" t="s">
        <v>116</v>
      </c>
      <c r="C53" s="48" t="s">
        <v>118</v>
      </c>
      <c r="D53" s="25" t="s">
        <v>6</v>
      </c>
      <c r="E53" s="25" t="s">
        <v>80</v>
      </c>
      <c r="F53" s="7"/>
      <c r="G53" s="12"/>
      <c r="H53" s="9"/>
      <c r="I53" s="12"/>
      <c r="J53" s="9"/>
      <c r="K53" s="9"/>
      <c r="L53" s="9">
        <v>90000</v>
      </c>
      <c r="M53" s="9"/>
      <c r="N53" s="9"/>
      <c r="O53" s="9">
        <v>85475.98</v>
      </c>
      <c r="P53" s="28">
        <f t="shared" si="6"/>
        <v>85475.98</v>
      </c>
      <c r="Q53" s="55">
        <v>0</v>
      </c>
      <c r="R53" s="53">
        <f>L53</f>
        <v>90000</v>
      </c>
      <c r="S53" s="54" t="str">
        <f t="shared" si="0"/>
        <v>SI</v>
      </c>
    </row>
    <row r="54" spans="1:19" s="8" customFormat="1" ht="25.5">
      <c r="A54" s="46" t="s">
        <v>33</v>
      </c>
      <c r="B54" s="47" t="s">
        <v>52</v>
      </c>
      <c r="C54" s="48" t="s">
        <v>119</v>
      </c>
      <c r="D54" s="25" t="s">
        <v>6</v>
      </c>
      <c r="E54" s="25" t="s">
        <v>80</v>
      </c>
      <c r="F54" s="7"/>
      <c r="G54" s="12"/>
      <c r="H54" s="9"/>
      <c r="I54" s="12"/>
      <c r="J54" s="9"/>
      <c r="K54" s="9"/>
      <c r="L54" s="9">
        <v>35000</v>
      </c>
      <c r="M54" s="9"/>
      <c r="N54" s="9"/>
      <c r="O54" s="9">
        <v>33800.42</v>
      </c>
      <c r="P54" s="28">
        <f t="shared" si="6"/>
        <v>33800.42</v>
      </c>
      <c r="Q54" s="55">
        <v>0</v>
      </c>
      <c r="R54" s="53">
        <f>L54</f>
        <v>35000</v>
      </c>
      <c r="S54" s="54" t="str">
        <f t="shared" si="0"/>
        <v>SI</v>
      </c>
    </row>
    <row r="55" spans="1:19" s="8" customFormat="1" ht="38.25">
      <c r="A55" s="46" t="s">
        <v>138</v>
      </c>
      <c r="B55" s="47" t="s">
        <v>115</v>
      </c>
      <c r="C55" s="48" t="s">
        <v>139</v>
      </c>
      <c r="D55" s="25" t="s">
        <v>6</v>
      </c>
      <c r="E55" s="25" t="s">
        <v>80</v>
      </c>
      <c r="F55" s="7"/>
      <c r="G55" s="12"/>
      <c r="H55" s="9"/>
      <c r="I55" s="12"/>
      <c r="J55" s="9"/>
      <c r="K55" s="9"/>
      <c r="L55" s="9">
        <v>38443.84</v>
      </c>
      <c r="M55" s="9"/>
      <c r="N55" s="9"/>
      <c r="O55" s="9">
        <v>38443.84</v>
      </c>
      <c r="P55" s="28">
        <f t="shared" si="6"/>
        <v>38443.84</v>
      </c>
      <c r="Q55" s="55">
        <v>0</v>
      </c>
      <c r="R55" s="53">
        <f>L55</f>
        <v>38443.84</v>
      </c>
      <c r="S55" s="54" t="str">
        <f t="shared" si="0"/>
        <v>NO</v>
      </c>
    </row>
    <row r="56" spans="1:19" s="8" customFormat="1" ht="25.5" hidden="1" outlineLevel="1">
      <c r="A56" s="37" t="s">
        <v>11</v>
      </c>
      <c r="B56" s="38" t="s">
        <v>3</v>
      </c>
      <c r="C56" s="39" t="s">
        <v>101</v>
      </c>
      <c r="D56" s="40" t="s">
        <v>4</v>
      </c>
      <c r="E56" s="40" t="s">
        <v>80</v>
      </c>
      <c r="F56" s="44"/>
      <c r="G56" s="45">
        <v>800000000</v>
      </c>
      <c r="H56" s="41">
        <v>413165.5192715892</v>
      </c>
      <c r="I56" s="45">
        <v>0</v>
      </c>
      <c r="J56" s="41">
        <v>0</v>
      </c>
      <c r="K56" s="41"/>
      <c r="L56" s="41"/>
      <c r="M56" s="41"/>
      <c r="N56" s="41"/>
      <c r="O56" s="41"/>
      <c r="P56" s="43"/>
      <c r="Q56" s="43"/>
      <c r="R56" s="43"/>
      <c r="S56" s="43"/>
    </row>
    <row r="57" spans="1:19" s="8" customFormat="1" ht="25.5" collapsed="1">
      <c r="A57" s="22" t="s">
        <v>34</v>
      </c>
      <c r="B57" s="23" t="s">
        <v>3</v>
      </c>
      <c r="C57" s="24" t="s">
        <v>101</v>
      </c>
      <c r="D57" s="25" t="s">
        <v>4</v>
      </c>
      <c r="E57" s="25" t="s">
        <v>80</v>
      </c>
      <c r="F57" s="7"/>
      <c r="G57" s="12"/>
      <c r="H57" s="9"/>
      <c r="I57" s="12">
        <v>800000000</v>
      </c>
      <c r="J57" s="9">
        <v>413165.5192715892</v>
      </c>
      <c r="K57" s="9"/>
      <c r="L57" s="9"/>
      <c r="M57" s="9"/>
      <c r="N57" s="9"/>
      <c r="O57" s="9">
        <v>412397.5</v>
      </c>
      <c r="P57" s="28">
        <f t="shared" si="6"/>
        <v>412397.5</v>
      </c>
      <c r="Q57" s="55">
        <f>I57</f>
        <v>800000000</v>
      </c>
      <c r="R57" s="53">
        <f>Q57/1936.27</f>
        <v>413165.5192715892</v>
      </c>
      <c r="S57" s="54" t="str">
        <f t="shared" si="0"/>
        <v>SI</v>
      </c>
    </row>
    <row r="58" spans="1:19" s="8" customFormat="1" ht="35.25">
      <c r="A58" s="22" t="s">
        <v>41</v>
      </c>
      <c r="B58" s="23" t="s">
        <v>3</v>
      </c>
      <c r="C58" s="24" t="s">
        <v>76</v>
      </c>
      <c r="D58" s="25" t="s">
        <v>4</v>
      </c>
      <c r="E58" s="25" t="s">
        <v>90</v>
      </c>
      <c r="F58" s="7"/>
      <c r="G58" s="12">
        <v>200000000</v>
      </c>
      <c r="H58" s="9">
        <v>103291.3798178973</v>
      </c>
      <c r="I58" s="12">
        <v>200000000</v>
      </c>
      <c r="J58" s="9">
        <v>103291.3798178973</v>
      </c>
      <c r="K58" s="9"/>
      <c r="L58" s="9"/>
      <c r="M58" s="9"/>
      <c r="N58" s="9"/>
      <c r="O58" s="9">
        <v>102886.62000000001</v>
      </c>
      <c r="P58" s="28">
        <f t="shared" si="6"/>
        <v>102886.62000000001</v>
      </c>
      <c r="Q58" s="55">
        <f>G58</f>
        <v>200000000</v>
      </c>
      <c r="R58" s="53">
        <f>Q58/1936.27</f>
        <v>103291.3798178973</v>
      </c>
      <c r="S58" s="54" t="str">
        <f t="shared" si="0"/>
        <v>SI</v>
      </c>
    </row>
    <row r="59" spans="1:19" s="8" customFormat="1" ht="51">
      <c r="A59" s="22" t="s">
        <v>43</v>
      </c>
      <c r="B59" s="23" t="s">
        <v>3</v>
      </c>
      <c r="C59" s="24" t="s">
        <v>112</v>
      </c>
      <c r="D59" s="25" t="s">
        <v>6</v>
      </c>
      <c r="E59" s="25" t="s">
        <v>80</v>
      </c>
      <c r="F59" s="7"/>
      <c r="G59" s="12">
        <v>11000000000</v>
      </c>
      <c r="H59" s="9">
        <v>5681025.889984352</v>
      </c>
      <c r="I59" s="9"/>
      <c r="J59" s="9"/>
      <c r="K59" s="9"/>
      <c r="L59" s="9"/>
      <c r="M59" s="9"/>
      <c r="N59" s="9"/>
      <c r="O59" s="9">
        <v>5681025.89</v>
      </c>
      <c r="P59" s="28">
        <f t="shared" si="6"/>
        <v>5681025.89</v>
      </c>
      <c r="Q59" s="55">
        <f>G59</f>
        <v>11000000000</v>
      </c>
      <c r="R59" s="53">
        <f>Q59/1936.27</f>
        <v>5681025.889984352</v>
      </c>
      <c r="S59" s="54" t="str">
        <f t="shared" si="0"/>
        <v>SI</v>
      </c>
    </row>
    <row r="62" spans="1:18" ht="12.75">
      <c r="A62" s="57"/>
      <c r="B62" s="58"/>
      <c r="C62" s="56" t="s">
        <v>144</v>
      </c>
      <c r="D62" s="57"/>
      <c r="E62" s="57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>
        <f>SUM(P2:P61)</f>
        <v>13820201.27</v>
      </c>
      <c r="Q62" s="61"/>
      <c r="R62" s="61">
        <f>SUM(R2:R61)</f>
        <v>14003762.702901196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3" fitToWidth="1" orientation="landscape" paperSize="8" scale="97" r:id="rId1"/>
  <headerFooter alignWithMargins="0">
    <oddHeader>&amp;CLEGGE 183/89 BACINO INTERREGIONALE DEL FIUME RENO - PROGRAMMA 1998-2001</oddHeader>
    <oddFooter>&amp;LRegione Emilia-Romagna
Direzione Generale Ambiente e Difesa del Suolo e della Costa&amp;Cp.&amp;P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2005-05-26T07:26:49Z</cp:lastPrinted>
  <dcterms:created xsi:type="dcterms:W3CDTF">2002-03-26T09:19:37Z</dcterms:created>
  <dcterms:modified xsi:type="dcterms:W3CDTF">2021-09-21T10:46:01Z</dcterms:modified>
  <cp:category/>
  <cp:version/>
  <cp:contentType/>
  <cp:contentStatus/>
</cp:coreProperties>
</file>