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MARCON 1989-1991" sheetId="1" r:id="rId1"/>
  </sheets>
  <definedNames>
    <definedName name="_xlnm.Print_Titles" localSheetId="0">'183 MARCON 1989-1991'!$1:$1</definedName>
  </definedNames>
  <calcPr fullCalcOnLoad="1"/>
</workbook>
</file>

<file path=xl/sharedStrings.xml><?xml version="1.0" encoding="utf-8"?>
<sst xmlns="http://schemas.openxmlformats.org/spreadsheetml/2006/main" count="30" uniqueCount="27">
  <si>
    <t>TITOLO</t>
  </si>
  <si>
    <t>CODICE</t>
  </si>
  <si>
    <t>PROV.</t>
  </si>
  <si>
    <t>000</t>
  </si>
  <si>
    <t>LOTTO</t>
  </si>
  <si>
    <t>SOGGETTO ATTUATORE</t>
  </si>
  <si>
    <t>IMPORTO FINANZIAMENTO EURO</t>
  </si>
  <si>
    <t>2E1D001</t>
  </si>
  <si>
    <t>RN</t>
  </si>
  <si>
    <t>2E1E001</t>
  </si>
  <si>
    <t>IMPORTO RIMODULATO ECONOMIE Del G. 2411/02 Euro</t>
  </si>
  <si>
    <t>IMPORTO FINANZIAMENTO Del.G.1594/91</t>
  </si>
  <si>
    <t>IMPORTO FINANZIAMENTO Euro Del.G.1594/91</t>
  </si>
  <si>
    <t>IMPORTO FINANZIAMENTO Del.G.1598/91</t>
  </si>
  <si>
    <t>IMPORTO FINANZIAMENTO Euro Del.G.1598/91</t>
  </si>
  <si>
    <t>Interventi di manutenzione ordinaria opere idrauliche del bacino del Marecchia nel tratto dalla foce a Ponte Verrucchio - D.M. 235 27/09/91</t>
  </si>
  <si>
    <t xml:space="preserve">Interventi di manutenzione ordinaria opere idrauliche del bacino del Conca nel tratto dalla foce al Comune di Gemmano - D.M. 21 16/07/91 </t>
  </si>
  <si>
    <t>INTERVENTI MARECCHIA</t>
  </si>
  <si>
    <t>INTERVENTI CONCA</t>
  </si>
  <si>
    <t>IMPORTO FINANZIAMENTO Del.C.29/95</t>
  </si>
  <si>
    <t>IMPORTO FINANZIAMENTO Euro Del.C.29/95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</si>
  <si>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</si>
  <si>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</si>
  <si>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</si>
  <si>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</si>
  <si>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</si>
  <si>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IMPORTO RIMODULATO ECONOMIE Del G. 557/21 Euro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</si>
</sst>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55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4" fontId="16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Alignment="1">
      <alignment vertical="top" wrapText="1"/>
    </xf>
    <xf numFmtId="3" fontId="13" fillId="0" borderId="0" xfId="0" applyNumberFormat="1" applyFont="1" applyFill="1" applyAlignment="1">
      <alignment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4" fontId="19" fillId="0" borderId="0" xfId="42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4" xfId="0" applyNumberFormat="1" applyFont="1" applyFill="1" applyBorder="1" applyAlignment="1">
      <alignment/>
    </xf>
    <xf numFmtId="43" fontId="2" fillId="0" borderId="14" xfId="44" applyFont="1" applyFill="1" applyBorder="1" applyAlignment="1">
      <alignment/>
    </xf>
    <xf numFmtId="43" fontId="20" fillId="0" borderId="14" xfId="44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85" zoomScaleNormal="85" zoomScalePageLayoutView="0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5" sqref="M5"/>
    </sheetView>
  </sheetViews>
  <sheetFormatPr defaultColWidth="9.140625" defaultRowHeight="12" outlineLevelCol="1"/>
  <cols>
    <col min="1" max="1" width="10.7109375" style="0" customWidth="1"/>
    <col min="2" max="2" width="5.57421875" style="5" bestFit="1" customWidth="1"/>
    <col min="3" max="3" width="50.57421875" style="0" customWidth="1"/>
    <col min="4" max="4" width="5.57421875" style="5" customWidth="1"/>
    <col min="5" max="5" width="16.7109375" style="5" customWidth="1"/>
    <col min="6" max="6" width="13.8515625" style="6" hidden="1" customWidth="1" outlineLevel="1"/>
    <col min="7" max="7" width="13.57421875" style="7" hidden="1" customWidth="1" outlineLevel="1"/>
    <col min="8" max="8" width="15.28125" style="7" hidden="1" customWidth="1" outlineLevel="1"/>
    <col min="9" max="9" width="13.57421875" style="7" hidden="1" customWidth="1" outlineLevel="1"/>
    <col min="10" max="11" width="16.7109375" style="5" hidden="1" customWidth="1" outlineLevel="1"/>
    <col min="12" max="13" width="14.57421875" style="16" hidden="1" customWidth="1" outlineLevel="1"/>
    <col min="14" max="14" width="15.7109375" style="29" customWidth="1" collapsed="1"/>
    <col min="15" max="15" width="16.7109375" style="0" hidden="1" customWidth="1" outlineLevel="1"/>
    <col min="16" max="16" width="17.8515625" style="0" hidden="1" customWidth="1" outlineLevel="1"/>
    <col min="17" max="17" width="13.00390625" style="0" hidden="1" customWidth="1" outlineLevel="1"/>
    <col min="18" max="18" width="9.140625" style="0" customWidth="1" collapsed="1"/>
  </cols>
  <sheetData>
    <row r="1" spans="1:17" s="1" customFormat="1" ht="36">
      <c r="A1" s="8" t="s">
        <v>1</v>
      </c>
      <c r="B1" s="9" t="s">
        <v>4</v>
      </c>
      <c r="C1" s="10" t="s">
        <v>0</v>
      </c>
      <c r="D1" s="11" t="s">
        <v>2</v>
      </c>
      <c r="E1" s="11" t="s">
        <v>5</v>
      </c>
      <c r="F1" s="12" t="s">
        <v>11</v>
      </c>
      <c r="G1" s="13" t="s">
        <v>12</v>
      </c>
      <c r="H1" s="12" t="s">
        <v>13</v>
      </c>
      <c r="I1" s="13" t="s">
        <v>14</v>
      </c>
      <c r="J1" s="35" t="s">
        <v>19</v>
      </c>
      <c r="K1" s="36" t="s">
        <v>20</v>
      </c>
      <c r="L1" s="25" t="s">
        <v>10</v>
      </c>
      <c r="M1" s="25" t="s">
        <v>26</v>
      </c>
      <c r="N1" s="26" t="s">
        <v>6</v>
      </c>
      <c r="O1" s="37" t="s">
        <v>21</v>
      </c>
      <c r="P1" s="38" t="s">
        <v>22</v>
      </c>
      <c r="Q1" s="39" t="s">
        <v>23</v>
      </c>
    </row>
    <row r="2" spans="1:19" s="21" customFormat="1" ht="15.75">
      <c r="A2" s="17"/>
      <c r="B2" s="18"/>
      <c r="C2" s="34" t="s">
        <v>17</v>
      </c>
      <c r="D2" s="19"/>
      <c r="E2" s="19"/>
      <c r="F2" s="2"/>
      <c r="G2" s="20"/>
      <c r="H2" s="2"/>
      <c r="I2" s="20"/>
      <c r="J2" s="19"/>
      <c r="K2" s="19"/>
      <c r="L2" s="20"/>
      <c r="M2" s="20"/>
      <c r="N2" s="20"/>
      <c r="O2" s="3"/>
      <c r="P2" s="40"/>
      <c r="Q2" s="41"/>
      <c r="R2" s="23"/>
      <c r="S2" s="24"/>
    </row>
    <row r="3" spans="1:17" s="32" customFormat="1" ht="54" customHeight="1">
      <c r="A3" s="14" t="s">
        <v>7</v>
      </c>
      <c r="B3" s="15" t="s">
        <v>3</v>
      </c>
      <c r="C3" s="30" t="s">
        <v>15</v>
      </c>
      <c r="D3" s="31" t="s">
        <v>8</v>
      </c>
      <c r="E3" s="33" t="s">
        <v>24</v>
      </c>
      <c r="F3" s="3">
        <v>225000000</v>
      </c>
      <c r="G3" s="4">
        <v>116202.80229513446</v>
      </c>
      <c r="H3" s="4"/>
      <c r="I3" s="4"/>
      <c r="J3" s="3">
        <v>225000000</v>
      </c>
      <c r="K3" s="4">
        <v>116202.80229513446</v>
      </c>
      <c r="L3" s="4">
        <v>116202.80229513446</v>
      </c>
      <c r="M3" s="4">
        <v>116058.33</v>
      </c>
      <c r="N3" s="28">
        <f>M3</f>
        <v>116058.33</v>
      </c>
      <c r="O3" s="3">
        <f>F3</f>
        <v>225000000</v>
      </c>
      <c r="P3" s="40">
        <f>O3/1936.27</f>
        <v>116202.80229513446</v>
      </c>
      <c r="Q3" s="41" t="str">
        <f>IF(N3=P3,"NO","SI")</f>
        <v>SI</v>
      </c>
    </row>
    <row r="4" spans="1:19" s="21" customFormat="1" ht="15.75">
      <c r="A4" s="17"/>
      <c r="B4" s="18"/>
      <c r="C4" s="34" t="s">
        <v>18</v>
      </c>
      <c r="D4" s="19"/>
      <c r="E4" s="19"/>
      <c r="F4" s="2"/>
      <c r="G4" s="20"/>
      <c r="H4" s="2"/>
      <c r="I4" s="20"/>
      <c r="J4" s="19"/>
      <c r="K4" s="19"/>
      <c r="L4" s="20"/>
      <c r="N4" s="20"/>
      <c r="O4" s="2"/>
      <c r="P4" s="27"/>
      <c r="Q4" s="22"/>
      <c r="R4" s="23"/>
      <c r="S4" s="24"/>
    </row>
    <row r="5" spans="1:17" ht="48" customHeight="1">
      <c r="A5" s="14" t="s">
        <v>9</v>
      </c>
      <c r="B5" s="15" t="s">
        <v>3</v>
      </c>
      <c r="C5" s="30" t="s">
        <v>16</v>
      </c>
      <c r="D5" s="31" t="s">
        <v>8</v>
      </c>
      <c r="E5" s="33" t="s">
        <v>24</v>
      </c>
      <c r="H5" s="3">
        <v>185000000</v>
      </c>
      <c r="I5" s="4">
        <v>95544.526331555</v>
      </c>
      <c r="J5" s="3">
        <v>185000000</v>
      </c>
      <c r="K5" s="4">
        <v>95544.526331555</v>
      </c>
      <c r="L5" s="4">
        <v>95544.526331555</v>
      </c>
      <c r="M5" s="4">
        <v>95529.22</v>
      </c>
      <c r="N5" s="28">
        <f>M5</f>
        <v>95529.22</v>
      </c>
      <c r="O5" s="3">
        <f>H5</f>
        <v>185000000</v>
      </c>
      <c r="P5" s="40">
        <f>O5/1936.27</f>
        <v>95544.526331555</v>
      </c>
      <c r="Q5" s="41" t="str">
        <f>IF(N5=P5,"NO","SI")</f>
        <v>SI</v>
      </c>
    </row>
    <row r="8" spans="1:16" ht="12.75">
      <c r="A8" s="42"/>
      <c r="B8" s="43"/>
      <c r="C8" s="44" t="s">
        <v>25</v>
      </c>
      <c r="D8" s="43"/>
      <c r="E8" s="43"/>
      <c r="F8" s="45"/>
      <c r="G8" s="46"/>
      <c r="H8" s="46"/>
      <c r="I8" s="46"/>
      <c r="J8" s="43"/>
      <c r="K8" s="43"/>
      <c r="L8" s="47"/>
      <c r="M8" s="47"/>
      <c r="N8" s="48">
        <f>SUM(N2:N7)</f>
        <v>211587.55</v>
      </c>
      <c r="O8" s="49">
        <f>SUM(O2:O7)</f>
        <v>410000000</v>
      </c>
      <c r="P8" s="49">
        <f>SUM(P2:P7)</f>
        <v>211747.32862668944</v>
      </c>
    </row>
  </sheetData>
  <sheetProtection/>
  <printOptions gridLines="1" horizontalCentered="1"/>
  <pageMargins left="0.4330708661417323" right="0.5118110236220472" top="1.09" bottom="0.7086614173228347" header="0.4" footer="0.2755905511811024"/>
  <pageSetup fitToHeight="3" horizontalDpi="600" verticalDpi="600" orientation="landscape" paperSize="9" r:id="rId1"/>
  <headerFooter alignWithMargins="0">
    <oddHeader>&amp;C&amp;12LEGGE 183/1989 BACINO INTERREGIONALE MARECCHIA E CONCA - PROGRAMMA 1989 - 1991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2005-06-22T14:50:48Z</cp:lastPrinted>
  <dcterms:created xsi:type="dcterms:W3CDTF">2005-03-18T13:16:59Z</dcterms:created>
  <dcterms:modified xsi:type="dcterms:W3CDTF">2021-10-07T14:01:08Z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Capelli Stefania</vt:lpwstr>
  </property>
  <property fmtid="{D5CDD505-2E9C-101B-9397-08002B2CF9AE}" pid="3" name="Order">
    <vt:lpwstr>121600.000000000</vt:lpwstr>
  </property>
  <property fmtid="{D5CDD505-2E9C-101B-9397-08002B2CF9AE}" pid="4" name="display_urn:schemas-microsoft-com:office:office#Author">
    <vt:lpwstr>Caroli Renata</vt:lpwstr>
  </property>
</Properties>
</file>