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65476" windowWidth="9315" windowHeight="7725" tabRatio="601" activeTab="0"/>
  </bookViews>
  <sheets>
    <sheet name="195 1992" sheetId="1" r:id="rId1"/>
  </sheets>
  <definedNames>
    <definedName name="_FiltroDatabase" localSheetId="0" hidden="1">'195 1992'!$A$1:$I$1</definedName>
    <definedName name="_xlnm.Print_Titles" localSheetId="0">'195 1992'!$1:$1</definedName>
  </definedNames>
  <calcPr fullCalcOnLoad="1"/>
</workbook>
</file>

<file path=xl/sharedStrings.xml><?xml version="1.0" encoding="utf-8"?>
<sst xmlns="http://schemas.openxmlformats.org/spreadsheetml/2006/main" count="411" uniqueCount="203">
  <si>
    <t>TITOLO</t>
  </si>
  <si>
    <t>CODICE</t>
  </si>
  <si>
    <t>PROV.</t>
  </si>
  <si>
    <t>LOTTO</t>
  </si>
  <si>
    <t>SOGGETTO ATTUATORE</t>
  </si>
  <si>
    <t>IMPORTO FINANZIAMENTO EURO</t>
  </si>
  <si>
    <t>IMPORTO FINANZIAMENTO Euro Del. G. 352/92</t>
  </si>
  <si>
    <t>IMPORTO FINANZIAMENTO Euro Del. G. 2296/93</t>
  </si>
  <si>
    <t>IMPORTO FINANZIAMENTO Euro Del. G. 142/96</t>
  </si>
  <si>
    <t>2F1A001</t>
  </si>
  <si>
    <t>000</t>
  </si>
  <si>
    <t>MO</t>
  </si>
  <si>
    <t>2F1A002</t>
  </si>
  <si>
    <t>2F1A003</t>
  </si>
  <si>
    <t>2F1A004</t>
  </si>
  <si>
    <t>001</t>
  </si>
  <si>
    <t>PR</t>
  </si>
  <si>
    <t>002</t>
  </si>
  <si>
    <t>2F1A005</t>
  </si>
  <si>
    <t>2F1A006</t>
  </si>
  <si>
    <t>2F1A007</t>
  </si>
  <si>
    <t>2F1A008</t>
  </si>
  <si>
    <t>2F1A009</t>
  </si>
  <si>
    <t>RE</t>
  </si>
  <si>
    <t>2F1A010</t>
  </si>
  <si>
    <t>2F1A011</t>
  </si>
  <si>
    <t>2F1A012</t>
  </si>
  <si>
    <t>2F1A0013</t>
  </si>
  <si>
    <t>2F1C014</t>
  </si>
  <si>
    <t>BO</t>
  </si>
  <si>
    <t>2F1C015</t>
  </si>
  <si>
    <t>2F1C016</t>
  </si>
  <si>
    <t>2F1C017</t>
  </si>
  <si>
    <t>2F1C018</t>
  </si>
  <si>
    <t>2F1C019</t>
  </si>
  <si>
    <t>2F1C020</t>
  </si>
  <si>
    <t>2F1C021</t>
  </si>
  <si>
    <t>2F1C022</t>
  </si>
  <si>
    <t>2F1C023</t>
  </si>
  <si>
    <t>2F1C024</t>
  </si>
  <si>
    <t>2F1C025</t>
  </si>
  <si>
    <t>2F1C026</t>
  </si>
  <si>
    <t>2F1C027</t>
  </si>
  <si>
    <t>2F1C028</t>
  </si>
  <si>
    <t>2F1C029</t>
  </si>
  <si>
    <t>2F1C030</t>
  </si>
  <si>
    <t>2F1C031</t>
  </si>
  <si>
    <t>2F1C032</t>
  </si>
  <si>
    <t>2F1C033</t>
  </si>
  <si>
    <t>003</t>
  </si>
  <si>
    <t>2F1C034</t>
  </si>
  <si>
    <t>2F1A035</t>
  </si>
  <si>
    <t>2F1A036</t>
  </si>
  <si>
    <t>2F1A037</t>
  </si>
  <si>
    <t>2F1A038</t>
  </si>
  <si>
    <t>2F1A039</t>
  </si>
  <si>
    <t>2F1A040</t>
  </si>
  <si>
    <t>2F1A041</t>
  </si>
  <si>
    <t>2F1A042</t>
  </si>
  <si>
    <t>2F1A043</t>
  </si>
  <si>
    <t>2F1A044</t>
  </si>
  <si>
    <t>2F1A045</t>
  </si>
  <si>
    <t>2F1A046</t>
  </si>
  <si>
    <t>2F1A047</t>
  </si>
  <si>
    <t>2F1A048</t>
  </si>
  <si>
    <t>2F1A049</t>
  </si>
  <si>
    <t>2F1A050</t>
  </si>
  <si>
    <t>2F1A051</t>
  </si>
  <si>
    <t>2F1B052</t>
  </si>
  <si>
    <t>FE</t>
  </si>
  <si>
    <t>2F1F053</t>
  </si>
  <si>
    <t>RA</t>
  </si>
  <si>
    <t>2F1F054</t>
  </si>
  <si>
    <t>2F1F055</t>
  </si>
  <si>
    <t>2F1E056</t>
  </si>
  <si>
    <t>RN</t>
  </si>
  <si>
    <t>2F1E057</t>
  </si>
  <si>
    <t>2F1D058</t>
  </si>
  <si>
    <t>2F1F059</t>
  </si>
  <si>
    <t>2F1C060</t>
  </si>
  <si>
    <t>2F1A061</t>
  </si>
  <si>
    <t>2F1A062</t>
  </si>
  <si>
    <t>2F1A063</t>
  </si>
  <si>
    <t>2F1A064</t>
  </si>
  <si>
    <t>2F1A065</t>
  </si>
  <si>
    <t>2F1A066</t>
  </si>
  <si>
    <t>2F1A067</t>
  </si>
  <si>
    <t>2F1A068</t>
  </si>
  <si>
    <t xml:space="preserve">BOMPORTO - Lavori per la sistemazione e lo svaso dei tratti terminali dei cavi Argine e Minutara, affluenti del Naviglio modenese </t>
  </si>
  <si>
    <t xml:space="preserve">FORMIGINE - Lavori per il ripristino della sezione di deflusso del torrente Cerca </t>
  </si>
  <si>
    <t xml:space="preserve">MODENA - Lavori per la sistemazione del cavo Argine, anche per la separazione delle acque bianche e nere </t>
  </si>
  <si>
    <t>TRAVERSETOLO - Lavori per il ripristino delle strutture viarie e fognarie del capoluogo comunale Complessivi € 86.764,76</t>
  </si>
  <si>
    <t xml:space="preserve">TRAVERSETOLO - Ricostruzione del ponte sul torrente Masdone in località Chiesa di Bannone e per costruzione di scogliera sulla strada comunale del Parma in Mamiano -lotto B </t>
  </si>
  <si>
    <t xml:space="preserve">LESIGNANO BAGNI - Lavori per il ripristino dei danni alle opere pubbliche comunali </t>
  </si>
  <si>
    <t>MEDESANO - Lavori per la sistemazione idraulica del torrente Parola in loc. Banzola e torr. Recchio in loc. Varano Marchesi</t>
  </si>
  <si>
    <t xml:space="preserve">PARMA - Lavori per il ripristino della officiosità idraulica del rio Silano e del torrente Cinghio </t>
  </si>
  <si>
    <t xml:space="preserve">SALA BAGANZA - Lavori per il ripristino della officiosità idraulica dei Rii Ginestra e Scodogna </t>
  </si>
  <si>
    <t xml:space="preserve">CASALGRANDE - SCANDIANO - CASTELLARANO - Lavori per il ripristino e completamento delle opere idrauliche danneggiate dall'evento meteorico nel bacino del fiume Secchia </t>
  </si>
  <si>
    <t xml:space="preserve">QUATTROCASTELLA - S.POLO D'ENZA - BIBBIANO - Lavori per il ripristino e completamento delle opere idrauliche nel bacino del fiume Enza - Crostolo </t>
  </si>
  <si>
    <t>QUATTROCASTELLA - Lavori per il ripristino di strade comunali, manufatti fognari e attraversamenti stradali</t>
  </si>
  <si>
    <t>S.POLO D'ENZA - Lavori per il ripristino di strade comunali, manufatti stradali e attraversamenti stradali</t>
  </si>
  <si>
    <t>BIBBIANO - Lavori per il ripristino delle strade comunali per le frazioni Piazzola e Carmiano e del capoluogo comunale</t>
  </si>
  <si>
    <t>BORGO TOSSIGNANO - Lavori per il ripristino della briglia di Codrignano sul fiume Santerno</t>
  </si>
  <si>
    <t>CASTEL DEL RIO - Lavori per il ripristino delle strade comunali Tomba - Guasteto - Montefune</t>
  </si>
  <si>
    <t xml:space="preserve">CASTEL DI CASIO - Lavori per il ripristino delle strade comunali Suviana, Monte di Badi, Poggiolino </t>
  </si>
  <si>
    <t xml:space="preserve">AMM.  PROVINCIALE BOLOGNA - Lavori per il ripristino della strada provinciale in comune di Castel di Casio </t>
  </si>
  <si>
    <t>CASTIGLIONE DEI PEPOLI - Lavori per il ripristino della fognatura sul fosso dei Berti e ripristino viabilità comunale</t>
  </si>
  <si>
    <t xml:space="preserve">GRANAGLIONE - Lavori per il ripristino delle strade comunali Casa Calistri, Casa Forlai, Casa Chierici, Madonna del Ponte </t>
  </si>
  <si>
    <t>GRANAGLIONE -  Lavori per il ripristino delle difese spondali in destra e sinistra del fiume Reno nelle località Valverde e Ponte della Venturina  - lotto  A</t>
  </si>
  <si>
    <t>GRANAGLIONE - Lavori per il ripristino delle difese spondali in destra e sinistra del fiume Reno nelle località Valverde e Ponte della Venturina  - lotto  B</t>
  </si>
  <si>
    <t>GRANAGLIONE - Lavori per il ripristino delle difese spondali in destra e sinistra del Reno nelle località Valverde e  Ponte della Venturina Complessivi € 123.459,02</t>
  </si>
  <si>
    <t xml:space="preserve">GRIZZANA MORANDI - Lavori per il ripristino delle strade comunali Prada e Campolo </t>
  </si>
  <si>
    <t xml:space="preserve">MARZABOTTO - Lavori per il ripristino dei collettori fognari nel capoluogo e nelle frazioni Lama e Pian di Venola  </t>
  </si>
  <si>
    <t xml:space="preserve">S.BENEDETTO VAL DI SAMBRO - Lavori per il ripristino delle strade comunali Griffo, Le Brane, Poggio, Ca' di Ripoli </t>
  </si>
  <si>
    <t xml:space="preserve">SAVIGNO - Lavori per il ripristino della strada comunale Serretti  </t>
  </si>
  <si>
    <t xml:space="preserve">MALALBERGO - Lavori per il prosciugamento delle zone allagate e ripristino opere pubbliche e infrastrutture comunali </t>
  </si>
  <si>
    <t xml:space="preserve">COMUNI VARI - Fiume Reno - Tratto tra i pil.6 e 39 - lotto A  </t>
  </si>
  <si>
    <t xml:space="preserve">COMUNI VARI - Fiume Reno - Sistemazioni puntuali a cavaliere del pil. n.12 - lotto B </t>
  </si>
  <si>
    <t xml:space="preserve">COMUNI VARI - Fiume Reno - Tratto dal pil.44al 99 - lotto C  </t>
  </si>
  <si>
    <t xml:space="preserve">S.AGOSTINO - BONDENO - Lavori urgenti per il ripristino della funzionalità del Cavo Napoleonico (scolmatore di Reno) danneggiato dagli eccezionali scarichi dell'evento di piena  </t>
  </si>
  <si>
    <t>BOLOGNA, CALDERARA DI RENO, SALA BOLOGNESE, CASTELLO D'ARGILE, CENTO, PIEVE DI CENTO, S.GIOVANNI IN PERSICETO, GALLIERA, MALALBERGO - Lavori urgenti nell'alveo e nelle arginature del fiume Reno, per la ripresa di frane e risagomatura a seguito dell'evento di piena   -  Complessivi € 1.451.344,08</t>
  </si>
  <si>
    <t xml:space="preserve">FIUMALBO - Lavori per il ripristino della strada comunale Fiumalbo Abetone in loc. Bar Alpino </t>
  </si>
  <si>
    <t xml:space="preserve">PIEVEPELAGO - Lavori per il ripristino delle opere idrauliche nel rio Grosso, affluente del torrente Scoltenna  </t>
  </si>
  <si>
    <t xml:space="preserve">RIOLUNATO - MONTECRETO - PAVULLO - SESTOLA - LAMA MOCOGNO - Lavori per il ripristino di inalveamenti e sottofondazioni nel torrente Scoltenna, nelle loc. Pian della Valle, Molino delle Campore, Ponte stradale per Serpiano, Ponte Vecchio di Olina, Ponte del Prugneto, Ponte Val di Sasso </t>
  </si>
  <si>
    <t xml:space="preserve">SESTOLA - Lavori per il ripristino della strada comunale Fondo Valle Scoltenna in loc. Ponte sul Vesale  </t>
  </si>
  <si>
    <t xml:space="preserve">FANANO - Lavori per il ripristino delle strade comunali Serrazzone - Prignano e Fanano - Canevare in loc. varie </t>
  </si>
  <si>
    <t xml:space="preserve">FANANO - Lavori per il ripristino di inalveamenti e sottofondazioni nei torrenti Leo, Ospitale e Fellicarolo nelle loc. Ponte Statale delle Radici, Madonna del Ponte e Ospitale </t>
  </si>
  <si>
    <t xml:space="preserve">MONTESE - Lavori per il ripristino delle strade comunali Bertocchi dei Mondani e della Rossa in loc. varie </t>
  </si>
  <si>
    <t xml:space="preserve">ZOCCA - Lavori per il ripristino delle strade comunali dei Rubini Ciano-Castellaccio, dei Ronchi in loc. varie  </t>
  </si>
  <si>
    <t xml:space="preserve">ZOCCA - Lavori per il ripristino di opere idrauliche nel torrente Ghiaia di Ciano affluente del torrente Samoggia </t>
  </si>
  <si>
    <t xml:space="preserve">GUIGLIA - Lavori per il ripristino della strada comunale Selva di Monteorsello in località Isolani </t>
  </si>
  <si>
    <t xml:space="preserve">GUIGLIA E MARANO SUL PANARO - Lavori per il ripristino delle difese idrauliche e correzione dell'alveo del fiume Panaro in loc. varie   </t>
  </si>
  <si>
    <t xml:space="preserve">MARANO SUL PANARO - Lavori per il ripristino delle strade comunali Via Puzzola di Festà e via per Villabianca </t>
  </si>
  <si>
    <t>MONTEFIORINO - Lavori per il ripristino delle strade comunali della Piana e SS 486-Boccasuolo in località varie   -  Complessivi € 48.810,34</t>
  </si>
  <si>
    <t xml:space="preserve">MONTEFIORINO - Lavori per il ripristino  della difesa a protezione della strada comunale della Piana: inalveamento del torrente Dolo in Comune di Montefiorino - lotto A </t>
  </si>
  <si>
    <t xml:space="preserve">MONTEFIORINO - Lavori per il ripristino delle strade comunali: S.S. 486 - Ponte sul torrente Dragone in loc. Mulino del Biccio; Fondovalle Dolo in località Rubbiano   - lotto B </t>
  </si>
  <si>
    <t xml:space="preserve">FRASSINORO - Lavori per il ripristino di opere di difesa idraulica nel torrente Dragone </t>
  </si>
  <si>
    <t xml:space="preserve">FRASSINORO E MONTEFIORINO - Lavori per il ripristino delle strade comunali del Duca per S.Geminiano. La Capanna La Ca' di Romanoro del Tracciolino e Fontanaluccia </t>
  </si>
  <si>
    <t>GORO - Ripristino difese dello scarico di Goro dal Faro di Gorino alle punte estreme verso Ovest</t>
  </si>
  <si>
    <t xml:space="preserve">CERVIA - Lavori per il ripristino della soletta superiore del molo del Porto Canale </t>
  </si>
  <si>
    <t xml:space="preserve">CERVIA - Lavori per il dragaggio del canale all'imboccatura del porto </t>
  </si>
  <si>
    <t xml:space="preserve">CERVIA - Lavori per il ripristino dell'arenile danneggiato dalle mareggiate con riferimento ai tratti difesi con barriere soffolte </t>
  </si>
  <si>
    <t xml:space="preserve">MISANO ADRIATICO - Lavori per il ripristino dell'arenile danneggiato dalle mareggiate con riferimento ai tratti difesi con barriere soffolte    </t>
  </si>
  <si>
    <t>RICCIONE - Lavori per il ripristino dell'arenile danneggiato dalle mareggiate con riferimento ai tratti difesi con barriere soffolte</t>
  </si>
  <si>
    <t>BELLARIA - Lavori per il ripristino della difesa della strada litoranea a sud del Porto canale</t>
  </si>
  <si>
    <t>CESENATICO - Lavori per il ripristino dell'arenile danneggiato dalle mareggiate con riferimento ai tratti difesi con barriere soffolte</t>
  </si>
  <si>
    <t>COMUNI DI MALALBERGO-BARICELLA-MINERBIO-BENTIVOGLIO - Lavori urgenti nell'alveo dei torrenti Savena Abbandonato e Navile per la risagomatura degli argini e la rimozione di ostruzioni varie, causate dal'evento di piena   - Complessivi € 387.342,67</t>
  </si>
  <si>
    <t xml:space="preserve">COMUNI VARI - Savena Abbandonato e Navile -  lotto A  </t>
  </si>
  <si>
    <t xml:space="preserve">COMUNE DI RIOLUNATO - Lavori di completamento per il ripristino delle difese idrauliche del torrente Scoltenna in loc. Ponte della Luna e del Rio Castello a monte del capoluogo di Riolunato </t>
  </si>
  <si>
    <t>COMUNE DI FANANO - Lavori di completamento per il ripristino e sistemazione idraulico-ambientale dei torrenti Leo e Felicarolo</t>
  </si>
  <si>
    <t xml:space="preserve">COMUNE DI FIUMALBO - Lavori per il ripristino e la sistemazione di opere idrauliche nel Torrente Pistone, affluente del torrente Scoltenna </t>
  </si>
  <si>
    <t xml:space="preserve">COMUNE DI MONTESE - Lavori per il ripristino e la sistemazione delle opere di difesa idraulica del torrente Dardagnola (affluente del Torr.Leo) ed il consolidamento delle pendici di Castelluccio Moscheta </t>
  </si>
  <si>
    <t xml:space="preserve">COMUNI DI GUIGLIA E ZOCCA - Lavori per il ripristino e sistemazione delle difese idrauliche dei Rii Vallecchie e Missano, affluenti del Fiume Panaro  </t>
  </si>
  <si>
    <t xml:space="preserve">COMUNE DI MONTEFIORINO - Lavori per il ripristino di difese idrauliche nel torrente Dolo e sistemazione del movimento franoso sul versante Giunzione </t>
  </si>
  <si>
    <t>Comune di Traversetolo</t>
  </si>
  <si>
    <t>Comune di Quattrocastella</t>
  </si>
  <si>
    <t>Comune di S.Polo d'Enza</t>
  </si>
  <si>
    <t>Comune di Bibbiano</t>
  </si>
  <si>
    <t>Servizio Tecnico Bacino Reno</t>
  </si>
  <si>
    <t>Comune di Castel del Rio</t>
  </si>
  <si>
    <t>Comune di Castel di Casio</t>
  </si>
  <si>
    <t>Comune di Castiglione dei Pepoli</t>
  </si>
  <si>
    <t>Comune di Granaglione</t>
  </si>
  <si>
    <t>Comune di Grizzana Morandi</t>
  </si>
  <si>
    <t>Comune di Marzabotto</t>
  </si>
  <si>
    <t>Comune di S. Benedetto Val di Sambro</t>
  </si>
  <si>
    <t>Comune di Savigno</t>
  </si>
  <si>
    <t>Comune di Galliera</t>
  </si>
  <si>
    <t>Comune di Malalbergo</t>
  </si>
  <si>
    <t>Comune di Guiglia</t>
  </si>
  <si>
    <t>Comune di Marano sul Panaro</t>
  </si>
  <si>
    <t>Comune di Lama Mocogno</t>
  </si>
  <si>
    <t>Comune di Cervia</t>
  </si>
  <si>
    <t>Comune di Misano Adriatico</t>
  </si>
  <si>
    <t>Comune di Riccione</t>
  </si>
  <si>
    <t>Comune di Bellaria</t>
  </si>
  <si>
    <t>Comune di Cesenatico</t>
  </si>
  <si>
    <t>FC</t>
  </si>
  <si>
    <t xml:space="preserve">TRAVERSETOLO - Ricostruzione del tombone sul Rio Madolo in corrispondenza delle strade comunali della Siberia e del Crocil di Via - lotto A  </t>
  </si>
  <si>
    <t>Provincia di Bologna</t>
  </si>
  <si>
    <t>GALLIERA - Lavori per il ripristino della viabilità comunale sulla via Ca' Bianca, via Roma, via Reno est, ecc.</t>
  </si>
  <si>
    <t xml:space="preserve">LAMA MOCOGNO - Lavori per il ripristino della strada Ca' dell'Aglio - Ca' del Papa in fraz. Mocogno </t>
  </si>
  <si>
    <t xml:space="preserve">AMMINISTRAZIONE PROVINCIALE MODENA - Lavori per il ripristino della viabilità provinciale nei Comuni di Montese, Pavullo, Zocca, Guiglia, Lama Mocogno, Marano sul Panaro </t>
  </si>
  <si>
    <t>Provincia di Modena</t>
  </si>
  <si>
    <t>GRIZZANA MORANDI - Lavori per il ripristino della difesa spondale del fiume Setta in loc. Ponte Locatello</t>
  </si>
  <si>
    <t>LIZZANO IN BELVEDERE - Lavori per il ripristino della difesa spondale destra del torrente Silla nei pressi del bivio per Monteacuto</t>
  </si>
  <si>
    <t>MARZABOTTO - Lavori per il ripristino delle opere idrauliche del fiume Reno in loc. Lama di Reno</t>
  </si>
  <si>
    <t>VERGATO - Lavori per il ripristino della difesa spondale del fiume Reno nelle loc.Riola, Pioppe, Lissano e Vergato capoluogo</t>
  </si>
  <si>
    <t>S.LAZZARO DI SAVENA - Lavori per il ripristino della briglia sul Torrente Idice a valle della confluenza del Torrente Zena</t>
  </si>
  <si>
    <t>MARZABOTTO - Lavori per il ripristino della passerella pedonale sul fiume Reno in loc. Sibano</t>
  </si>
  <si>
    <t>COMUNE DI SESTOLA - Lavori di completamento per il ripristino e la sistemazione delle difese idrauliche del torrente Vesale ed il consolidamento del versante di Rovinaccia</t>
  </si>
  <si>
    <t>COMUNI DI GUIGLIA E SAVIGNANO SUL PANARO - Lavori per il ripristino e la sistemazione idraulica dei rii Orzo e Castiglione, affl. del fiume Panar</t>
  </si>
  <si>
    <t>COMUNI VARI - Savena Abbandonato e Navile  -  lotto B
+ € 107.293,90 L.265/95
+ € 247.899,31 L.677/96 Ord. 2476/96</t>
  </si>
  <si>
    <t>Servizio Tecnico Bacini degli Affluenti del Po</t>
  </si>
  <si>
    <t>IMPORTO FINANZIAMENTO Euro Del. G. 2382/2008</t>
  </si>
  <si>
    <t>IMPORTO FINANZIAMENTO ORIGINALE IN LIRE</t>
  </si>
  <si>
    <t>IMPORTO FINANZIAMENTO ORIGINALE IN EURO</t>
  </si>
  <si>
    <t>IMPORTO MODIFICATO SI/NO</t>
  </si>
  <si>
    <t>Servizio Tecnico Bacino Po di Volano e della Costa</t>
  </si>
  <si>
    <t>Totale importo finanziamento</t>
  </si>
  <si>
    <t>2F1C035</t>
  </si>
  <si>
    <t>COMUNI VARI (BOLOGNA) (BO) - FIUME RENO - Manutenzioni straordinarie agli interventi urgenti per assicurare il ripristino dei danni causati dal maltempo dal giugno 1990 al gennaio 1991</t>
  </si>
  <si>
    <t>ECONOMIE ALLUVIONE 1990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</si>
</sst>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;[Red]\-#,##0.0"/>
    <numFmt numFmtId="171" formatCode="#,##0.000;[Red]\-#,##0.000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0.000"/>
    <numFmt numFmtId="179" formatCode="0.0"/>
    <numFmt numFmtId="180" formatCode="\800,000,00\ \7\9\7\30,000"/>
    <numFmt numFmtId="181" formatCode="0.00000"/>
    <numFmt numFmtId="182" formatCode="0.0000"/>
    <numFmt numFmtId="183" formatCode="_-[$€]\ * #,##0.00_-;\-[$€]\ * #,##0.00_-;_-[$€]\ * &quot;-&quot;??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sz val="10"/>
      <color indexed="10"/>
      <name val="Arial"/>
      <family val="2"/>
    </font>
    <font>
      <b/>
      <sz val="7"/>
      <color indexed="12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7"/>
      <color indexed="17"/>
      <name val="Arial"/>
      <family val="2"/>
    </font>
    <font>
      <b/>
      <sz val="9"/>
      <color indexed="17"/>
      <name val="Arial"/>
      <family val="2"/>
    </font>
    <font>
      <sz val="10"/>
      <name val="Times New Roman"/>
      <family val="1"/>
    </font>
    <font>
      <sz val="10"/>
      <color indexed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"/>
      <family val="2"/>
    </font>
    <font>
      <b/>
      <sz val="10"/>
      <color indexed="6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top" wrapText="1"/>
    </xf>
    <xf numFmtId="49" fontId="0" fillId="0" borderId="0" xfId="0" applyNumberForma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vertical="top" wrapText="1"/>
    </xf>
    <xf numFmtId="3" fontId="6" fillId="0" borderId="3" xfId="0" applyNumberFormat="1" applyFont="1" applyBorder="1" applyAlignment="1">
      <alignment horizontal="center" vertical="center" wrapText="1"/>
    </xf>
    <xf numFmtId="4" fontId="13" fillId="0" borderId="0" xfId="0" applyNumberFormat="1" applyFont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justify" vertical="top" wrapText="1"/>
    </xf>
    <xf numFmtId="0" fontId="14" fillId="0" borderId="0" xfId="0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justify" vertical="top" wrapText="1"/>
    </xf>
    <xf numFmtId="3" fontId="7" fillId="0" borderId="0" xfId="0" applyNumberFormat="1" applyFont="1" applyAlignment="1">
      <alignment horizontal="right" vertical="top" wrapText="1"/>
    </xf>
    <xf numFmtId="4" fontId="13" fillId="0" borderId="0" xfId="0" applyNumberFormat="1" applyFont="1" applyAlignment="1">
      <alignment horizontal="right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3" fontId="7" fillId="0" borderId="0" xfId="0" applyNumberFormat="1" applyFont="1" applyFill="1" applyAlignment="1">
      <alignment vertical="top" wrapText="1"/>
    </xf>
    <xf numFmtId="4" fontId="13" fillId="0" borderId="0" xfId="0" applyNumberFormat="1" applyFont="1" applyFill="1" applyAlignment="1">
      <alignment vertical="top" wrapText="1"/>
    </xf>
    <xf numFmtId="3" fontId="0" fillId="0" borderId="0" xfId="0" applyNumberFormat="1" applyFont="1" applyFill="1" applyAlignment="1">
      <alignment vertical="top" wrapText="1"/>
    </xf>
    <xf numFmtId="4" fontId="0" fillId="0" borderId="0" xfId="0" applyNumberFormat="1" applyFont="1" applyFill="1" applyAlignment="1">
      <alignment vertical="top" wrapText="1"/>
    </xf>
    <xf numFmtId="0" fontId="9" fillId="2" borderId="0" xfId="0" applyFont="1" applyFill="1" applyBorder="1" applyAlignment="1">
      <alignment horizontal="center" vertical="top" wrapText="1"/>
    </xf>
    <xf numFmtId="49" fontId="9" fillId="2" borderId="0" xfId="0" applyNumberFormat="1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justify" vertical="top" wrapText="1"/>
    </xf>
    <xf numFmtId="0" fontId="0" fillId="2" borderId="0" xfId="0" applyFill="1" applyAlignment="1">
      <alignment horizontal="center" vertical="top" wrapText="1"/>
    </xf>
    <xf numFmtId="3" fontId="7" fillId="2" borderId="0" xfId="0" applyNumberFormat="1" applyFont="1" applyFill="1" applyAlignment="1">
      <alignment vertical="top" wrapText="1"/>
    </xf>
    <xf numFmtId="4" fontId="13" fillId="2" borderId="0" xfId="0" applyNumberFormat="1" applyFont="1" applyFill="1" applyAlignment="1">
      <alignment vertical="top" wrapText="1"/>
    </xf>
    <xf numFmtId="3" fontId="7" fillId="2" borderId="0" xfId="0" applyNumberFormat="1" applyFont="1" applyFill="1" applyAlignment="1">
      <alignment horizontal="right" vertical="top" wrapText="1"/>
    </xf>
    <xf numFmtId="4" fontId="13" fillId="2" borderId="0" xfId="0" applyNumberFormat="1" applyFont="1" applyFill="1" applyAlignment="1">
      <alignment horizontal="right" vertical="top" wrapText="1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4" fontId="7" fillId="0" borderId="0" xfId="0" applyNumberFormat="1" applyFont="1" applyAlignment="1">
      <alignment vertical="top" wrapText="1"/>
    </xf>
    <xf numFmtId="3" fontId="6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83" fontId="14" fillId="0" borderId="0" xfId="15" applyFont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17" fillId="0" borderId="0" xfId="0" applyFont="1" applyFill="1" applyBorder="1" applyAlignment="1">
      <alignment/>
    </xf>
    <xf numFmtId="0" fontId="18" fillId="0" borderId="4" xfId="18" applyFont="1" applyFill="1" applyBorder="1" applyAlignment="1">
      <alignment wrapText="1"/>
      <protection/>
    </xf>
    <xf numFmtId="0" fontId="18" fillId="0" borderId="4" xfId="18" applyFont="1" applyFill="1" applyBorder="1" applyAlignment="1">
      <alignment horizontal="right" wrapText="1"/>
      <protection/>
    </xf>
    <xf numFmtId="43" fontId="18" fillId="0" borderId="4" xfId="16" applyFont="1" applyFill="1" applyBorder="1" applyAlignment="1">
      <alignment horizontal="right" wrapText="1"/>
    </xf>
    <xf numFmtId="0" fontId="19" fillId="0" borderId="4" xfId="18" applyFont="1" applyFill="1" applyBorder="1" applyAlignment="1">
      <alignment/>
      <protection/>
    </xf>
    <xf numFmtId="0" fontId="1" fillId="0" borderId="5" xfId="0" applyFont="1" applyBorder="1" applyAlignment="1">
      <alignment/>
    </xf>
    <xf numFmtId="0" fontId="9" fillId="0" borderId="5" xfId="0" applyFont="1" applyFill="1" applyBorder="1" applyAlignment="1">
      <alignment horizontal="center" vertical="top" wrapText="1"/>
    </xf>
    <xf numFmtId="49" fontId="9" fillId="0" borderId="5" xfId="0" applyNumberFormat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3" fontId="7" fillId="0" borderId="5" xfId="0" applyNumberFormat="1" applyFont="1" applyBorder="1" applyAlignment="1">
      <alignment vertical="top" wrapText="1"/>
    </xf>
    <xf numFmtId="4" fontId="13" fillId="0" borderId="5" xfId="0" applyNumberFormat="1" applyFont="1" applyBorder="1" applyAlignment="1">
      <alignment vertical="top" wrapText="1"/>
    </xf>
    <xf numFmtId="4" fontId="1" fillId="0" borderId="5" xfId="0" applyNumberFormat="1" applyFont="1" applyFill="1" applyBorder="1" applyAlignment="1">
      <alignment vertical="top" wrapText="1"/>
    </xf>
    <xf numFmtId="0" fontId="0" fillId="0" borderId="0" xfId="0" applyFill="1" applyAlignment="1">
      <alignment horizontal="center" vertical="top" wrapText="1"/>
    </xf>
    <xf numFmtId="183" fontId="14" fillId="0" borderId="0" xfId="15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/>
    </xf>
    <xf numFmtId="0" fontId="18" fillId="0" borderId="0" xfId="18" applyFont="1" applyFill="1" applyBorder="1" applyAlignment="1">
      <alignment wrapText="1"/>
      <protection/>
    </xf>
    <xf numFmtId="0" fontId="18" fillId="0" borderId="0" xfId="18" applyFont="1" applyFill="1" applyBorder="1" applyAlignment="1">
      <alignment horizontal="right" wrapText="1"/>
      <protection/>
    </xf>
    <xf numFmtId="43" fontId="18" fillId="0" borderId="0" xfId="16" applyFont="1" applyFill="1" applyBorder="1" applyAlignment="1">
      <alignment horizontal="right" wrapText="1"/>
    </xf>
    <xf numFmtId="0" fontId="20" fillId="0" borderId="0" xfId="0" applyFont="1" applyBorder="1" applyAlignment="1">
      <alignment horizontal="center" vertical="center" wrapText="1"/>
    </xf>
    <xf numFmtId="4" fontId="21" fillId="0" borderId="5" xfId="0" applyNumberFormat="1" applyFont="1" applyFill="1" applyBorder="1" applyAlignment="1">
      <alignment vertical="top" wrapText="1"/>
    </xf>
    <xf numFmtId="4" fontId="12" fillId="2" borderId="0" xfId="0" applyNumberFormat="1" applyFont="1" applyFill="1" applyBorder="1" applyAlignment="1">
      <alignment vertical="top" wrapText="1"/>
    </xf>
    <xf numFmtId="183" fontId="14" fillId="2" borderId="0" xfId="15" applyFont="1" applyFill="1" applyAlignment="1">
      <alignment vertical="top" wrapText="1"/>
    </xf>
  </cellXfs>
  <cellStyles count="8">
    <cellStyle name="Normal" xfId="0"/>
    <cellStyle name="Euro" xfId="15"/>
    <cellStyle name="Comma" xfId="16"/>
    <cellStyle name="Comma [0]" xfId="17"/>
    <cellStyle name="Normale_195 1992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91"/>
  <sheetViews>
    <sheetView tabSelected="1" zoomScale="90" zoomScaleNormal="90" workbookViewId="0" topLeftCell="A1">
      <pane xSplit="3" ySplit="1" topLeftCell="O80" activePane="bottomRight" state="frozen"/>
      <selection pane="topLeft" activeCell="A1" sqref="A1"/>
      <selection pane="topRight" activeCell="D1" sqref="D1"/>
      <selection pane="bottomLeft" activeCell="A3" sqref="A3"/>
      <selection pane="bottomRight" activeCell="O86" sqref="O86"/>
    </sheetView>
  </sheetViews>
  <sheetFormatPr defaultColWidth="9.140625" defaultRowHeight="12.75" outlineLevelRow="1" outlineLevelCol="1"/>
  <cols>
    <col min="1" max="1" width="12.7109375" style="1" customWidth="1"/>
    <col min="2" max="2" width="4.28125" style="4" customWidth="1"/>
    <col min="3" max="3" width="50.7109375" style="3" customWidth="1"/>
    <col min="4" max="4" width="6.7109375" style="1" customWidth="1"/>
    <col min="5" max="5" width="19.8515625" style="1" bestFit="1" customWidth="1"/>
    <col min="6" max="6" width="16.00390625" style="1" hidden="1" customWidth="1" outlineLevel="1"/>
    <col min="7" max="7" width="14.8515625" style="6" hidden="1" customWidth="1" outlineLevel="1"/>
    <col min="8" max="8" width="14.28125" style="1" hidden="1" customWidth="1" outlineLevel="1"/>
    <col min="9" max="9" width="14.8515625" style="6" hidden="1" customWidth="1" outlineLevel="1"/>
    <col min="10" max="10" width="14.28125" style="1" hidden="1" customWidth="1" outlineLevel="1"/>
    <col min="11" max="12" width="14.8515625" style="6" hidden="1" customWidth="1" outlineLevel="1"/>
    <col min="13" max="13" width="15.00390625" style="2" customWidth="1" collapsed="1"/>
    <col min="14" max="14" width="15.7109375" style="0" hidden="1" customWidth="1" outlineLevel="1"/>
    <col min="15" max="15" width="16.7109375" style="0" hidden="1" customWidth="1" outlineLevel="1"/>
    <col min="16" max="16" width="10.7109375" style="0" hidden="1" customWidth="1" outlineLevel="1"/>
    <col min="17" max="17" width="9.140625" style="2" customWidth="1" collapsed="1"/>
    <col min="18" max="19" width="9.140625" style="2" customWidth="1"/>
    <col min="20" max="20" width="15.8515625" style="2" bestFit="1" customWidth="1"/>
    <col min="21" max="21" width="11.8515625" style="2" bestFit="1" customWidth="1"/>
    <col min="22" max="16384" width="9.140625" style="2" customWidth="1"/>
  </cols>
  <sheetData>
    <row r="1" spans="1:16" s="5" customFormat="1" ht="36">
      <c r="A1" s="7" t="s">
        <v>1</v>
      </c>
      <c r="B1" s="8" t="s">
        <v>3</v>
      </c>
      <c r="C1" s="9" t="s">
        <v>0</v>
      </c>
      <c r="D1" s="10" t="s">
        <v>2</v>
      </c>
      <c r="E1" s="10" t="s">
        <v>4</v>
      </c>
      <c r="F1" s="14" t="s">
        <v>6</v>
      </c>
      <c r="G1" s="11" t="s">
        <v>6</v>
      </c>
      <c r="H1" s="14" t="s">
        <v>7</v>
      </c>
      <c r="I1" s="11" t="s">
        <v>7</v>
      </c>
      <c r="J1" s="14" t="s">
        <v>8</v>
      </c>
      <c r="K1" s="11" t="s">
        <v>8</v>
      </c>
      <c r="L1" s="11" t="s">
        <v>194</v>
      </c>
      <c r="M1" s="12" t="s">
        <v>5</v>
      </c>
      <c r="N1" s="43" t="s">
        <v>195</v>
      </c>
      <c r="O1" s="44" t="s">
        <v>196</v>
      </c>
      <c r="P1" s="45" t="s">
        <v>197</v>
      </c>
    </row>
    <row r="2" spans="1:21" ht="38.25">
      <c r="A2" s="16" t="s">
        <v>9</v>
      </c>
      <c r="B2" s="17" t="s">
        <v>10</v>
      </c>
      <c r="C2" s="18" t="s">
        <v>88</v>
      </c>
      <c r="D2" s="1" t="s">
        <v>11</v>
      </c>
      <c r="E2" s="41" t="s">
        <v>193</v>
      </c>
      <c r="F2" s="6">
        <v>72700000</v>
      </c>
      <c r="G2" s="15">
        <v>37546.416563805666</v>
      </c>
      <c r="H2" s="6">
        <v>72700000</v>
      </c>
      <c r="I2" s="15">
        <v>37546.416563805666</v>
      </c>
      <c r="J2" s="6">
        <v>72700000</v>
      </c>
      <c r="K2" s="15">
        <v>37546.416563805666</v>
      </c>
      <c r="L2" s="15">
        <v>36603.97</v>
      </c>
      <c r="M2" s="13">
        <v>36603.97</v>
      </c>
      <c r="N2" s="6">
        <f>F2</f>
        <v>72700000</v>
      </c>
      <c r="O2" s="46">
        <f>N2/1936.27</f>
        <v>37546.416563805666</v>
      </c>
      <c r="P2" s="47" t="str">
        <f>IF(M2=O2,"NO","SI")</f>
        <v>SI</v>
      </c>
      <c r="R2" s="49"/>
      <c r="S2" s="50"/>
      <c r="T2" s="51"/>
      <c r="U2" s="51"/>
    </row>
    <row r="3" spans="1:21" ht="38.25">
      <c r="A3" s="16" t="s">
        <v>12</v>
      </c>
      <c r="B3" s="17" t="s">
        <v>10</v>
      </c>
      <c r="C3" s="18" t="s">
        <v>89</v>
      </c>
      <c r="D3" s="1" t="s">
        <v>11</v>
      </c>
      <c r="E3" s="41" t="s">
        <v>193</v>
      </c>
      <c r="F3" s="6">
        <v>29080000</v>
      </c>
      <c r="G3" s="15">
        <v>15018.566625522268</v>
      </c>
      <c r="H3" s="6">
        <v>29080000</v>
      </c>
      <c r="I3" s="15">
        <v>15018.566625522268</v>
      </c>
      <c r="J3" s="6">
        <v>29080000</v>
      </c>
      <c r="K3" s="15">
        <v>15018.566625522268</v>
      </c>
      <c r="L3" s="15">
        <v>12334.88</v>
      </c>
      <c r="M3" s="13">
        <v>12334.88</v>
      </c>
      <c r="N3" s="6">
        <f>F3</f>
        <v>29080000</v>
      </c>
      <c r="O3" s="46">
        <f>N3/1936.27</f>
        <v>15018.566625522268</v>
      </c>
      <c r="P3" s="47" t="str">
        <f>IF(M3=O3,"NO","SI")</f>
        <v>SI</v>
      </c>
      <c r="R3" s="49"/>
      <c r="S3" s="50"/>
      <c r="T3" s="51"/>
      <c r="U3" s="51"/>
    </row>
    <row r="4" spans="1:21" ht="38.25">
      <c r="A4" s="16" t="s">
        <v>13</v>
      </c>
      <c r="B4" s="17" t="s">
        <v>10</v>
      </c>
      <c r="C4" s="18" t="s">
        <v>90</v>
      </c>
      <c r="D4" s="1" t="s">
        <v>11</v>
      </c>
      <c r="E4" s="41" t="s">
        <v>193</v>
      </c>
      <c r="F4" s="6">
        <v>254450000</v>
      </c>
      <c r="G4" s="15">
        <v>131412.45797331983</v>
      </c>
      <c r="H4" s="6">
        <v>254450000</v>
      </c>
      <c r="I4" s="15">
        <v>131412.45797331983</v>
      </c>
      <c r="J4" s="6">
        <v>254450000</v>
      </c>
      <c r="K4" s="15">
        <v>131412.45797331983</v>
      </c>
      <c r="L4" s="15">
        <v>131405.55</v>
      </c>
      <c r="M4" s="13">
        <v>131405.55</v>
      </c>
      <c r="N4" s="6">
        <f>F4</f>
        <v>254450000</v>
      </c>
      <c r="O4" s="46">
        <f>N4/1936.27</f>
        <v>131412.45797331983</v>
      </c>
      <c r="P4" s="47" t="str">
        <f>IF(M4=O4,"NO","SI")</f>
        <v>SI</v>
      </c>
      <c r="R4" s="49"/>
      <c r="S4" s="50"/>
      <c r="T4" s="51"/>
      <c r="U4" s="51"/>
    </row>
    <row r="5" spans="1:21" ht="38.25">
      <c r="A5" s="16" t="s">
        <v>14</v>
      </c>
      <c r="B5" s="17"/>
      <c r="C5" s="18" t="s">
        <v>91</v>
      </c>
      <c r="D5" s="1" t="s">
        <v>16</v>
      </c>
      <c r="E5" s="1" t="s">
        <v>154</v>
      </c>
      <c r="F5" s="6">
        <v>168000000</v>
      </c>
      <c r="G5" s="15">
        <v>86764.75904703373</v>
      </c>
      <c r="H5" s="6">
        <v>168000000</v>
      </c>
      <c r="I5" s="15">
        <v>86764.75904703373</v>
      </c>
      <c r="J5" s="6">
        <v>168000000</v>
      </c>
      <c r="K5" s="15">
        <v>86764.75904703373</v>
      </c>
      <c r="L5" s="15"/>
      <c r="M5" s="13"/>
      <c r="N5" s="48"/>
      <c r="O5" s="46"/>
      <c r="P5" s="47"/>
      <c r="R5" s="49"/>
      <c r="S5" s="50"/>
      <c r="T5" s="51"/>
      <c r="U5" s="51"/>
    </row>
    <row r="6" spans="1:21" ht="38.25">
      <c r="A6" s="19" t="s">
        <v>14</v>
      </c>
      <c r="B6" s="20" t="s">
        <v>15</v>
      </c>
      <c r="C6" s="21" t="s">
        <v>178</v>
      </c>
      <c r="D6" s="1" t="s">
        <v>16</v>
      </c>
      <c r="E6" s="1" t="s">
        <v>154</v>
      </c>
      <c r="F6" s="6"/>
      <c r="G6" s="15"/>
      <c r="H6" s="6"/>
      <c r="I6" s="15"/>
      <c r="J6" s="6"/>
      <c r="K6" s="15"/>
      <c r="L6" s="15">
        <v>24811.4</v>
      </c>
      <c r="M6" s="13">
        <v>24811.4</v>
      </c>
      <c r="O6" s="46">
        <f>L6</f>
        <v>24811.4</v>
      </c>
      <c r="P6" s="47" t="str">
        <f>IF(M6=O6,"NO","SI")</f>
        <v>NO</v>
      </c>
      <c r="R6" s="49"/>
      <c r="S6" s="50"/>
      <c r="T6" s="51"/>
      <c r="U6" s="51"/>
    </row>
    <row r="7" spans="1:21" ht="51">
      <c r="A7" s="19" t="s">
        <v>14</v>
      </c>
      <c r="B7" s="20" t="s">
        <v>17</v>
      </c>
      <c r="C7" s="21" t="s">
        <v>92</v>
      </c>
      <c r="D7" s="1" t="s">
        <v>16</v>
      </c>
      <c r="E7" s="1" t="s">
        <v>154</v>
      </c>
      <c r="F7" s="6"/>
      <c r="G7" s="15"/>
      <c r="H7" s="6"/>
      <c r="I7" s="15"/>
      <c r="J7" s="6"/>
      <c r="K7" s="15"/>
      <c r="L7" s="15">
        <v>54401.24</v>
      </c>
      <c r="M7" s="13">
        <v>54401.24</v>
      </c>
      <c r="O7" s="46">
        <f>L7</f>
        <v>54401.24</v>
      </c>
      <c r="P7" s="47" t="str">
        <f>IF(M7=O7,"NO","SI")</f>
        <v>NO</v>
      </c>
      <c r="R7" s="49"/>
      <c r="S7" s="50"/>
      <c r="T7" s="51"/>
      <c r="U7" s="51"/>
    </row>
    <row r="8" spans="1:21" ht="25.5">
      <c r="A8" s="16" t="s">
        <v>18</v>
      </c>
      <c r="B8" s="17" t="s">
        <v>10</v>
      </c>
      <c r="C8" s="18" t="s">
        <v>93</v>
      </c>
      <c r="D8" s="1" t="s">
        <v>16</v>
      </c>
      <c r="E8" s="1" t="s">
        <v>154</v>
      </c>
      <c r="F8" s="6">
        <v>50100000</v>
      </c>
      <c r="G8" s="15">
        <v>25874.490644383273</v>
      </c>
      <c r="H8" s="6">
        <v>50100000</v>
      </c>
      <c r="I8" s="15">
        <v>25874.490644383273</v>
      </c>
      <c r="J8" s="6">
        <v>50100000</v>
      </c>
      <c r="K8" s="15">
        <v>25874.490644383273</v>
      </c>
      <c r="L8" s="15">
        <v>23939.26</v>
      </c>
      <c r="M8" s="13">
        <v>23939.26</v>
      </c>
      <c r="N8" s="6">
        <f aca="true" t="shared" si="0" ref="N8:N72">F8</f>
        <v>50100000</v>
      </c>
      <c r="O8" s="46">
        <f aca="true" t="shared" si="1" ref="O8:O70">N8/1936.27</f>
        <v>25874.490644383273</v>
      </c>
      <c r="P8" s="47" t="str">
        <f aca="true" t="shared" si="2" ref="P8:P72">IF(M8=O8,"NO","SI")</f>
        <v>SI</v>
      </c>
      <c r="R8" s="49"/>
      <c r="S8" s="50"/>
      <c r="T8" s="51"/>
      <c r="U8" s="51"/>
    </row>
    <row r="9" spans="1:21" ht="38.25">
      <c r="A9" s="16" t="s">
        <v>19</v>
      </c>
      <c r="B9" s="17" t="s">
        <v>10</v>
      </c>
      <c r="C9" s="18" t="s">
        <v>94</v>
      </c>
      <c r="D9" s="1" t="s">
        <v>16</v>
      </c>
      <c r="E9" s="41" t="s">
        <v>193</v>
      </c>
      <c r="F9" s="6">
        <v>72700000</v>
      </c>
      <c r="G9" s="15">
        <v>37546.416563805666</v>
      </c>
      <c r="H9" s="6">
        <v>72700000</v>
      </c>
      <c r="I9" s="15">
        <v>37546.416563805666</v>
      </c>
      <c r="J9" s="6">
        <v>72700000</v>
      </c>
      <c r="K9" s="15">
        <v>37546.416563805666</v>
      </c>
      <c r="L9" s="15">
        <v>37494.01</v>
      </c>
      <c r="M9" s="13">
        <v>37494.01</v>
      </c>
      <c r="N9" s="6">
        <f t="shared" si="0"/>
        <v>72700000</v>
      </c>
      <c r="O9" s="46">
        <f t="shared" si="1"/>
        <v>37546.416563805666</v>
      </c>
      <c r="P9" s="47" t="str">
        <f t="shared" si="2"/>
        <v>SI</v>
      </c>
      <c r="R9" s="49"/>
      <c r="S9" s="50"/>
      <c r="T9" s="51"/>
      <c r="U9" s="51"/>
    </row>
    <row r="10" spans="1:21" ht="38.25">
      <c r="A10" s="16" t="s">
        <v>20</v>
      </c>
      <c r="B10" s="17" t="s">
        <v>10</v>
      </c>
      <c r="C10" s="18" t="s">
        <v>95</v>
      </c>
      <c r="D10" s="1" t="s">
        <v>16</v>
      </c>
      <c r="E10" s="41" t="s">
        <v>193</v>
      </c>
      <c r="F10" s="6">
        <v>72700000</v>
      </c>
      <c r="G10" s="15">
        <v>37546.416563805666</v>
      </c>
      <c r="H10" s="6">
        <v>72700000</v>
      </c>
      <c r="I10" s="15">
        <v>37546.416563805666</v>
      </c>
      <c r="J10" s="6">
        <v>72700000</v>
      </c>
      <c r="K10" s="15">
        <v>37546.416563805666</v>
      </c>
      <c r="L10" s="15">
        <v>37541.16</v>
      </c>
      <c r="M10" s="13">
        <v>37541.16</v>
      </c>
      <c r="N10" s="6">
        <f t="shared" si="0"/>
        <v>72700000</v>
      </c>
      <c r="O10" s="46">
        <f t="shared" si="1"/>
        <v>37546.416563805666</v>
      </c>
      <c r="P10" s="47" t="str">
        <f t="shared" si="2"/>
        <v>SI</v>
      </c>
      <c r="R10" s="49"/>
      <c r="S10" s="50"/>
      <c r="T10" s="51"/>
      <c r="U10" s="51"/>
    </row>
    <row r="11" spans="1:21" ht="38.25">
      <c r="A11" s="16" t="s">
        <v>21</v>
      </c>
      <c r="B11" s="17" t="s">
        <v>10</v>
      </c>
      <c r="C11" s="18" t="s">
        <v>96</v>
      </c>
      <c r="D11" s="1" t="s">
        <v>16</v>
      </c>
      <c r="E11" s="41" t="s">
        <v>193</v>
      </c>
      <c r="F11" s="6">
        <v>72700000</v>
      </c>
      <c r="G11" s="15">
        <v>37546.416563805666</v>
      </c>
      <c r="H11" s="6">
        <v>72700000</v>
      </c>
      <c r="I11" s="15">
        <v>37546.416563805666</v>
      </c>
      <c r="J11" s="6">
        <v>72700000</v>
      </c>
      <c r="K11" s="15">
        <v>37546.416563805666</v>
      </c>
      <c r="L11" s="15">
        <v>31986.12</v>
      </c>
      <c r="M11" s="13">
        <v>31986.12</v>
      </c>
      <c r="N11" s="6">
        <f t="shared" si="0"/>
        <v>72700000</v>
      </c>
      <c r="O11" s="46">
        <f t="shared" si="1"/>
        <v>37546.416563805666</v>
      </c>
      <c r="P11" s="47" t="str">
        <f t="shared" si="2"/>
        <v>SI</v>
      </c>
      <c r="R11" s="49"/>
      <c r="S11" s="50"/>
      <c r="T11" s="51"/>
      <c r="U11" s="51"/>
    </row>
    <row r="12" spans="1:21" ht="51">
      <c r="A12" s="16" t="s">
        <v>22</v>
      </c>
      <c r="B12" s="17" t="s">
        <v>10</v>
      </c>
      <c r="C12" s="18" t="s">
        <v>97</v>
      </c>
      <c r="D12" s="1" t="s">
        <v>23</v>
      </c>
      <c r="E12" s="41" t="s">
        <v>193</v>
      </c>
      <c r="F12" s="6">
        <v>46809000</v>
      </c>
      <c r="G12" s="15">
        <v>24174.830989479775</v>
      </c>
      <c r="H12" s="6">
        <v>46809000</v>
      </c>
      <c r="I12" s="15">
        <v>24174.830989479775</v>
      </c>
      <c r="J12" s="6">
        <v>46809000</v>
      </c>
      <c r="K12" s="15">
        <v>24174.830989479775</v>
      </c>
      <c r="L12" s="15">
        <v>23493.27</v>
      </c>
      <c r="M12" s="13">
        <v>23493.27</v>
      </c>
      <c r="N12" s="6">
        <f t="shared" si="0"/>
        <v>46809000</v>
      </c>
      <c r="O12" s="46">
        <f t="shared" si="1"/>
        <v>24174.830989479775</v>
      </c>
      <c r="P12" s="47" t="str">
        <f t="shared" si="2"/>
        <v>SI</v>
      </c>
      <c r="R12" s="49"/>
      <c r="S12" s="50"/>
      <c r="T12" s="51"/>
      <c r="U12" s="51"/>
    </row>
    <row r="13" spans="1:21" ht="38.25">
      <c r="A13" s="16" t="s">
        <v>24</v>
      </c>
      <c r="B13" s="17" t="s">
        <v>10</v>
      </c>
      <c r="C13" s="18" t="s">
        <v>98</v>
      </c>
      <c r="D13" s="1" t="s">
        <v>23</v>
      </c>
      <c r="E13" s="41" t="s">
        <v>193</v>
      </c>
      <c r="F13" s="6">
        <v>36350000</v>
      </c>
      <c r="G13" s="15">
        <v>18773.208281902833</v>
      </c>
      <c r="H13" s="6">
        <v>36350000</v>
      </c>
      <c r="I13" s="15">
        <v>18773.208281902833</v>
      </c>
      <c r="J13" s="6">
        <v>36350000</v>
      </c>
      <c r="K13" s="15">
        <v>18773.208281902833</v>
      </c>
      <c r="L13" s="15">
        <v>18773.04</v>
      </c>
      <c r="M13" s="13">
        <v>18773.04</v>
      </c>
      <c r="N13" s="6">
        <f t="shared" si="0"/>
        <v>36350000</v>
      </c>
      <c r="O13" s="46">
        <f t="shared" si="1"/>
        <v>18773.208281902833</v>
      </c>
      <c r="P13" s="47" t="str">
        <f t="shared" si="2"/>
        <v>SI</v>
      </c>
      <c r="R13" s="49"/>
      <c r="S13" s="50"/>
      <c r="T13" s="51"/>
      <c r="U13" s="51"/>
    </row>
    <row r="14" spans="1:21" ht="25.5">
      <c r="A14" s="16" t="s">
        <v>25</v>
      </c>
      <c r="B14" s="17" t="s">
        <v>10</v>
      </c>
      <c r="C14" s="18" t="s">
        <v>99</v>
      </c>
      <c r="D14" s="1" t="s">
        <v>23</v>
      </c>
      <c r="E14" s="1" t="s">
        <v>155</v>
      </c>
      <c r="F14" s="6">
        <v>80000000</v>
      </c>
      <c r="G14" s="15">
        <v>41316.55192715892</v>
      </c>
      <c r="H14" s="6">
        <v>80000000</v>
      </c>
      <c r="I14" s="15">
        <v>41316.55192715892</v>
      </c>
      <c r="J14" s="6">
        <v>80000000</v>
      </c>
      <c r="K14" s="15">
        <v>41316.55192715892</v>
      </c>
      <c r="L14" s="15">
        <v>30298.97</v>
      </c>
      <c r="M14" s="13">
        <v>30298.97</v>
      </c>
      <c r="N14" s="6">
        <f t="shared" si="0"/>
        <v>80000000</v>
      </c>
      <c r="O14" s="46">
        <f t="shared" si="1"/>
        <v>41316.55192715892</v>
      </c>
      <c r="P14" s="47" t="str">
        <f t="shared" si="2"/>
        <v>SI</v>
      </c>
      <c r="R14" s="49"/>
      <c r="S14" s="50"/>
      <c r="T14" s="51"/>
      <c r="U14" s="51"/>
    </row>
    <row r="15" spans="1:21" ht="25.5">
      <c r="A15" s="16" t="s">
        <v>26</v>
      </c>
      <c r="B15" s="17" t="s">
        <v>10</v>
      </c>
      <c r="C15" s="18" t="s">
        <v>100</v>
      </c>
      <c r="D15" s="1" t="s">
        <v>23</v>
      </c>
      <c r="E15" s="1" t="s">
        <v>156</v>
      </c>
      <c r="F15" s="6">
        <v>80000000</v>
      </c>
      <c r="G15" s="15">
        <v>41316.55192715892</v>
      </c>
      <c r="H15" s="6">
        <v>80000000</v>
      </c>
      <c r="I15" s="15">
        <v>41316.55192715892</v>
      </c>
      <c r="J15" s="6">
        <v>80000000</v>
      </c>
      <c r="K15" s="15">
        <v>41316.55192715892</v>
      </c>
      <c r="L15" s="15">
        <v>41301.14</v>
      </c>
      <c r="M15" s="13">
        <v>41301.14</v>
      </c>
      <c r="N15" s="6">
        <f t="shared" si="0"/>
        <v>80000000</v>
      </c>
      <c r="O15" s="46">
        <f t="shared" si="1"/>
        <v>41316.55192715892</v>
      </c>
      <c r="P15" s="47" t="str">
        <f t="shared" si="2"/>
        <v>SI</v>
      </c>
      <c r="R15" s="49"/>
      <c r="S15" s="50"/>
      <c r="T15" s="51"/>
      <c r="U15" s="51"/>
    </row>
    <row r="16" spans="1:21" ht="38.25">
      <c r="A16" s="16" t="s">
        <v>27</v>
      </c>
      <c r="B16" s="17" t="s">
        <v>10</v>
      </c>
      <c r="C16" s="18" t="s">
        <v>101</v>
      </c>
      <c r="D16" s="1" t="s">
        <v>23</v>
      </c>
      <c r="E16" s="1" t="s">
        <v>157</v>
      </c>
      <c r="F16" s="6">
        <v>60000000</v>
      </c>
      <c r="G16" s="15">
        <v>30987.41394536919</v>
      </c>
      <c r="H16" s="6">
        <v>60000000</v>
      </c>
      <c r="I16" s="15">
        <v>30987.41394536919</v>
      </c>
      <c r="J16" s="6">
        <v>60000000</v>
      </c>
      <c r="K16" s="15">
        <v>30987.41394536919</v>
      </c>
      <c r="L16" s="15">
        <v>28465.25</v>
      </c>
      <c r="M16" s="13">
        <v>28465.25</v>
      </c>
      <c r="N16" s="6">
        <f t="shared" si="0"/>
        <v>60000000</v>
      </c>
      <c r="O16" s="46">
        <f t="shared" si="1"/>
        <v>30987.41394536919</v>
      </c>
      <c r="P16" s="47" t="str">
        <f t="shared" si="2"/>
        <v>SI</v>
      </c>
      <c r="R16" s="49"/>
      <c r="S16" s="50"/>
      <c r="T16" s="51"/>
      <c r="U16" s="51"/>
    </row>
    <row r="17" spans="1:21" ht="25.5">
      <c r="A17" s="16" t="s">
        <v>28</v>
      </c>
      <c r="B17" s="17" t="s">
        <v>10</v>
      </c>
      <c r="C17" s="18" t="s">
        <v>102</v>
      </c>
      <c r="D17" s="1" t="s">
        <v>29</v>
      </c>
      <c r="E17" s="25" t="s">
        <v>158</v>
      </c>
      <c r="F17" s="6">
        <v>145400000</v>
      </c>
      <c r="G17" s="15">
        <v>75092.83312761133</v>
      </c>
      <c r="H17" s="22">
        <f>145400000+340000000</f>
        <v>485400000</v>
      </c>
      <c r="I17" s="15">
        <v>250688.17881803674</v>
      </c>
      <c r="J17" s="26">
        <v>485400000</v>
      </c>
      <c r="K17" s="15">
        <v>250688.17881803674</v>
      </c>
      <c r="L17" s="15">
        <v>250688.18</v>
      </c>
      <c r="M17" s="13">
        <v>250688.18</v>
      </c>
      <c r="N17" s="6">
        <f t="shared" si="0"/>
        <v>145400000</v>
      </c>
      <c r="O17" s="46">
        <f t="shared" si="1"/>
        <v>75092.83312761133</v>
      </c>
      <c r="P17" s="47" t="str">
        <f t="shared" si="2"/>
        <v>SI</v>
      </c>
      <c r="R17" s="49"/>
      <c r="S17" s="50"/>
      <c r="T17" s="51"/>
      <c r="U17" s="51"/>
    </row>
    <row r="18" spans="1:21" ht="25.5">
      <c r="A18" s="16" t="s">
        <v>30</v>
      </c>
      <c r="B18" s="17" t="s">
        <v>10</v>
      </c>
      <c r="C18" s="18" t="s">
        <v>103</v>
      </c>
      <c r="D18" s="1" t="s">
        <v>29</v>
      </c>
      <c r="E18" s="1" t="s">
        <v>159</v>
      </c>
      <c r="F18" s="6">
        <v>36350000</v>
      </c>
      <c r="G18" s="15">
        <v>18773.208281902833</v>
      </c>
      <c r="H18" s="6">
        <v>36350000</v>
      </c>
      <c r="I18" s="15">
        <v>18773.208281902833</v>
      </c>
      <c r="J18" s="6">
        <v>36350000</v>
      </c>
      <c r="K18" s="15">
        <v>18773.208281902833</v>
      </c>
      <c r="L18" s="15">
        <v>18071.63</v>
      </c>
      <c r="M18" s="13">
        <v>18071.63</v>
      </c>
      <c r="N18" s="6">
        <f t="shared" si="0"/>
        <v>36350000</v>
      </c>
      <c r="O18" s="46">
        <f t="shared" si="1"/>
        <v>18773.208281902833</v>
      </c>
      <c r="P18" s="47" t="str">
        <f t="shared" si="2"/>
        <v>SI</v>
      </c>
      <c r="R18" s="49"/>
      <c r="S18" s="50"/>
      <c r="T18" s="51"/>
      <c r="U18" s="51"/>
    </row>
    <row r="19" spans="1:21" ht="25.5">
      <c r="A19" s="16" t="s">
        <v>31</v>
      </c>
      <c r="B19" s="17" t="s">
        <v>10</v>
      </c>
      <c r="C19" s="18" t="s">
        <v>104</v>
      </c>
      <c r="D19" s="1" t="s">
        <v>29</v>
      </c>
      <c r="E19" s="1" t="s">
        <v>160</v>
      </c>
      <c r="F19" s="6">
        <v>61795000</v>
      </c>
      <c r="G19" s="15">
        <v>31914.454079234816</v>
      </c>
      <c r="H19" s="6">
        <v>61795000</v>
      </c>
      <c r="I19" s="15">
        <v>31914.454079234816</v>
      </c>
      <c r="J19" s="6">
        <v>61795000</v>
      </c>
      <c r="K19" s="15">
        <v>31914.454079234816</v>
      </c>
      <c r="L19" s="15">
        <v>31914.45</v>
      </c>
      <c r="M19" s="13">
        <v>31914.45</v>
      </c>
      <c r="N19" s="6">
        <f t="shared" si="0"/>
        <v>61795000</v>
      </c>
      <c r="O19" s="46">
        <f t="shared" si="1"/>
        <v>31914.454079234816</v>
      </c>
      <c r="P19" s="47" t="str">
        <f t="shared" si="2"/>
        <v>SI</v>
      </c>
      <c r="R19" s="49"/>
      <c r="S19" s="50"/>
      <c r="T19" s="51"/>
      <c r="U19" s="51"/>
    </row>
    <row r="20" spans="1:21" ht="25.5">
      <c r="A20" s="16" t="s">
        <v>32</v>
      </c>
      <c r="B20" s="17" t="s">
        <v>10</v>
      </c>
      <c r="C20" s="18" t="s">
        <v>105</v>
      </c>
      <c r="D20" s="1" t="s">
        <v>29</v>
      </c>
      <c r="E20" s="1" t="s">
        <v>179</v>
      </c>
      <c r="F20" s="6">
        <v>72700000</v>
      </c>
      <c r="G20" s="15">
        <v>37546.416563805666</v>
      </c>
      <c r="H20" s="6">
        <v>72700000</v>
      </c>
      <c r="I20" s="15">
        <v>37546.416563805666</v>
      </c>
      <c r="J20" s="6">
        <v>72700000</v>
      </c>
      <c r="K20" s="15">
        <v>37546.416563805666</v>
      </c>
      <c r="L20" s="15">
        <v>33806.87</v>
      </c>
      <c r="M20" s="13">
        <v>33806.87</v>
      </c>
      <c r="N20" s="6">
        <f t="shared" si="0"/>
        <v>72700000</v>
      </c>
      <c r="O20" s="46">
        <f t="shared" si="1"/>
        <v>37546.416563805666</v>
      </c>
      <c r="P20" s="47" t="str">
        <f t="shared" si="2"/>
        <v>SI</v>
      </c>
      <c r="R20" s="49"/>
      <c r="S20" s="50"/>
      <c r="T20" s="51"/>
      <c r="U20" s="51"/>
    </row>
    <row r="21" spans="1:21" ht="25.5">
      <c r="A21" s="16" t="s">
        <v>33</v>
      </c>
      <c r="B21" s="17" t="s">
        <v>10</v>
      </c>
      <c r="C21" s="18" t="s">
        <v>106</v>
      </c>
      <c r="D21" s="1" t="s">
        <v>29</v>
      </c>
      <c r="E21" s="1" t="s">
        <v>161</v>
      </c>
      <c r="F21" s="6">
        <v>69065000</v>
      </c>
      <c r="G21" s="15">
        <v>35669.09573561538</v>
      </c>
      <c r="H21" s="6">
        <v>69065000</v>
      </c>
      <c r="I21" s="15">
        <v>35669.09573561538</v>
      </c>
      <c r="J21" s="6">
        <v>69065000</v>
      </c>
      <c r="K21" s="15">
        <v>35669.09573561538</v>
      </c>
      <c r="L21" s="15">
        <v>35609.22</v>
      </c>
      <c r="M21" s="13">
        <v>35609.22</v>
      </c>
      <c r="N21" s="6">
        <f t="shared" si="0"/>
        <v>69065000</v>
      </c>
      <c r="O21" s="46">
        <f t="shared" si="1"/>
        <v>35669.09573561538</v>
      </c>
      <c r="P21" s="47" t="str">
        <f t="shared" si="2"/>
        <v>SI</v>
      </c>
      <c r="R21" s="49"/>
      <c r="S21" s="50"/>
      <c r="T21" s="51"/>
      <c r="U21" s="51"/>
    </row>
    <row r="22" spans="1:21" ht="38.25">
      <c r="A22" s="16" t="s">
        <v>34</v>
      </c>
      <c r="B22" s="17" t="s">
        <v>10</v>
      </c>
      <c r="C22" s="18" t="s">
        <v>107</v>
      </c>
      <c r="D22" s="1" t="s">
        <v>29</v>
      </c>
      <c r="E22" s="1" t="s">
        <v>162</v>
      </c>
      <c r="F22" s="6">
        <v>25445000</v>
      </c>
      <c r="G22" s="15">
        <v>13141.245797331983</v>
      </c>
      <c r="H22" s="6">
        <v>25445000</v>
      </c>
      <c r="I22" s="15">
        <v>13141.245797331983</v>
      </c>
      <c r="J22" s="6">
        <v>25445000</v>
      </c>
      <c r="K22" s="15">
        <v>13141.245797331983</v>
      </c>
      <c r="L22" s="15">
        <v>13141.25</v>
      </c>
      <c r="M22" s="13">
        <v>13141.25</v>
      </c>
      <c r="N22" s="6">
        <f t="shared" si="0"/>
        <v>25445000</v>
      </c>
      <c r="O22" s="46">
        <f t="shared" si="1"/>
        <v>13141.245797331983</v>
      </c>
      <c r="P22" s="47" t="str">
        <f t="shared" si="2"/>
        <v>SI</v>
      </c>
      <c r="R22" s="49"/>
      <c r="S22" s="50"/>
      <c r="T22" s="51"/>
      <c r="U22" s="51"/>
    </row>
    <row r="23" spans="1:21" ht="51">
      <c r="A23" s="16" t="s">
        <v>35</v>
      </c>
      <c r="B23" s="17"/>
      <c r="C23" s="18" t="s">
        <v>110</v>
      </c>
      <c r="D23" s="1" t="s">
        <v>29</v>
      </c>
      <c r="E23" s="25" t="s">
        <v>158</v>
      </c>
      <c r="F23" s="6">
        <v>109050000</v>
      </c>
      <c r="G23" s="15">
        <v>56319.6248457085</v>
      </c>
      <c r="H23" s="6">
        <f>109050000+130000000</f>
        <v>239050000</v>
      </c>
      <c r="I23" s="15">
        <f>H23/1936.27</f>
        <v>123459.02172734175</v>
      </c>
      <c r="J23" s="6">
        <f>109050000+130000000</f>
        <v>239050000</v>
      </c>
      <c r="K23" s="15">
        <f>J23/1936.27</f>
        <v>123459.02172734175</v>
      </c>
      <c r="L23" s="15"/>
      <c r="M23" s="13"/>
      <c r="N23" s="6"/>
      <c r="O23" s="46"/>
      <c r="P23" s="47"/>
      <c r="R23" s="49"/>
      <c r="S23" s="50"/>
      <c r="T23" s="51"/>
      <c r="U23" s="51"/>
    </row>
    <row r="24" spans="1:21" ht="38.25">
      <c r="A24" s="19" t="s">
        <v>35</v>
      </c>
      <c r="B24" s="20" t="s">
        <v>15</v>
      </c>
      <c r="C24" s="21" t="s">
        <v>108</v>
      </c>
      <c r="D24" s="1" t="s">
        <v>29</v>
      </c>
      <c r="E24" s="25" t="s">
        <v>158</v>
      </c>
      <c r="H24" s="26"/>
      <c r="I24" s="27"/>
      <c r="J24" s="6"/>
      <c r="K24" s="15"/>
      <c r="L24" s="15">
        <v>56318.75</v>
      </c>
      <c r="M24" s="13">
        <v>56318.75</v>
      </c>
      <c r="N24" s="6">
        <f t="shared" si="0"/>
        <v>0</v>
      </c>
      <c r="O24" s="46">
        <f>M24</f>
        <v>56318.75</v>
      </c>
      <c r="P24" s="47" t="str">
        <f t="shared" si="2"/>
        <v>NO</v>
      </c>
      <c r="R24" s="49"/>
      <c r="S24" s="50"/>
      <c r="T24" s="51"/>
      <c r="U24" s="51"/>
    </row>
    <row r="25" spans="1:21" ht="38.25">
      <c r="A25" s="19" t="s">
        <v>35</v>
      </c>
      <c r="B25" s="20" t="s">
        <v>17</v>
      </c>
      <c r="C25" s="21" t="s">
        <v>109</v>
      </c>
      <c r="D25" s="1" t="s">
        <v>29</v>
      </c>
      <c r="E25" s="25" t="s">
        <v>158</v>
      </c>
      <c r="F25" s="6"/>
      <c r="G25" s="15"/>
      <c r="H25" s="6"/>
      <c r="I25" s="15"/>
      <c r="J25" s="6"/>
      <c r="K25" s="15"/>
      <c r="L25" s="15">
        <v>67121.95</v>
      </c>
      <c r="M25" s="13">
        <v>67121.95</v>
      </c>
      <c r="N25" s="6">
        <f t="shared" si="0"/>
        <v>0</v>
      </c>
      <c r="O25" s="46">
        <f>M25</f>
        <v>67121.95</v>
      </c>
      <c r="P25" s="47" t="str">
        <f t="shared" si="2"/>
        <v>NO</v>
      </c>
      <c r="R25" s="49"/>
      <c r="S25" s="50"/>
      <c r="T25" s="51"/>
      <c r="U25" s="51"/>
    </row>
    <row r="26" spans="1:21" ht="25.5">
      <c r="A26" s="16" t="s">
        <v>36</v>
      </c>
      <c r="B26" s="17" t="s">
        <v>10</v>
      </c>
      <c r="C26" s="18" t="s">
        <v>111</v>
      </c>
      <c r="D26" s="1" t="s">
        <v>29</v>
      </c>
      <c r="E26" s="1" t="s">
        <v>163</v>
      </c>
      <c r="F26" s="6">
        <v>26899000</v>
      </c>
      <c r="G26" s="15">
        <v>13892.174128608098</v>
      </c>
      <c r="H26" s="6">
        <v>26899000</v>
      </c>
      <c r="I26" s="15">
        <v>13892.174128608098</v>
      </c>
      <c r="J26" s="6">
        <v>26899000</v>
      </c>
      <c r="K26" s="15">
        <v>13892.174128608098</v>
      </c>
      <c r="L26" s="15">
        <v>13891.26</v>
      </c>
      <c r="M26" s="13">
        <v>13891.26</v>
      </c>
      <c r="N26" s="6">
        <f t="shared" si="0"/>
        <v>26899000</v>
      </c>
      <c r="O26" s="46">
        <f t="shared" si="1"/>
        <v>13892.174128608098</v>
      </c>
      <c r="P26" s="47" t="str">
        <f t="shared" si="2"/>
        <v>SI</v>
      </c>
      <c r="R26" s="49"/>
      <c r="S26" s="50"/>
      <c r="T26" s="51"/>
      <c r="U26" s="51"/>
    </row>
    <row r="27" spans="1:21" ht="25.5">
      <c r="A27" s="16" t="s">
        <v>37</v>
      </c>
      <c r="B27" s="17" t="s">
        <v>10</v>
      </c>
      <c r="C27" s="18" t="s">
        <v>184</v>
      </c>
      <c r="D27" s="1" t="s">
        <v>29</v>
      </c>
      <c r="E27" s="25" t="s">
        <v>158</v>
      </c>
      <c r="F27" s="6">
        <v>87240000</v>
      </c>
      <c r="G27" s="15">
        <v>45055.6998765668</v>
      </c>
      <c r="H27" s="22">
        <f>87240000+130000000</f>
        <v>217240000</v>
      </c>
      <c r="I27" s="23">
        <v>112195.09675820004</v>
      </c>
      <c r="J27" s="6">
        <v>217240000</v>
      </c>
      <c r="K27" s="15">
        <v>112195.09675820004</v>
      </c>
      <c r="L27" s="15">
        <v>112189.88</v>
      </c>
      <c r="M27" s="13">
        <v>112189.88</v>
      </c>
      <c r="N27" s="6">
        <f t="shared" si="0"/>
        <v>87240000</v>
      </c>
      <c r="O27" s="46">
        <f t="shared" si="1"/>
        <v>45055.6998765668</v>
      </c>
      <c r="P27" s="47" t="str">
        <f t="shared" si="2"/>
        <v>SI</v>
      </c>
      <c r="R27" s="49"/>
      <c r="S27" s="50"/>
      <c r="T27" s="51"/>
      <c r="U27" s="51"/>
    </row>
    <row r="28" spans="1:21" ht="38.25">
      <c r="A28" s="16" t="s">
        <v>38</v>
      </c>
      <c r="B28" s="17" t="s">
        <v>10</v>
      </c>
      <c r="C28" s="18" t="s">
        <v>185</v>
      </c>
      <c r="D28" s="1" t="s">
        <v>29</v>
      </c>
      <c r="E28" s="25" t="s">
        <v>158</v>
      </c>
      <c r="F28" s="6">
        <v>62400000</v>
      </c>
      <c r="G28" s="15">
        <v>32226.910503183957</v>
      </c>
      <c r="H28" s="22">
        <f>62400000+110000000</f>
        <v>172400000</v>
      </c>
      <c r="I28" s="23">
        <v>89037.16940302747</v>
      </c>
      <c r="J28" s="6">
        <v>172400000</v>
      </c>
      <c r="K28" s="15">
        <v>89037.16940302747</v>
      </c>
      <c r="L28" s="15">
        <v>70005.8</v>
      </c>
      <c r="M28" s="13">
        <v>70005.8</v>
      </c>
      <c r="N28" s="6">
        <f t="shared" si="0"/>
        <v>62400000</v>
      </c>
      <c r="O28" s="46">
        <f t="shared" si="1"/>
        <v>32226.910503183957</v>
      </c>
      <c r="P28" s="47" t="str">
        <f t="shared" si="2"/>
        <v>SI</v>
      </c>
      <c r="R28" s="49"/>
      <c r="S28" s="50"/>
      <c r="T28" s="51"/>
      <c r="U28" s="51"/>
    </row>
    <row r="29" spans="1:21" ht="25.5">
      <c r="A29" s="16" t="s">
        <v>39</v>
      </c>
      <c r="B29" s="17" t="s">
        <v>10</v>
      </c>
      <c r="C29" s="18" t="s">
        <v>112</v>
      </c>
      <c r="D29" s="1" t="s">
        <v>29</v>
      </c>
      <c r="E29" s="1" t="s">
        <v>164</v>
      </c>
      <c r="F29" s="6">
        <v>61795000</v>
      </c>
      <c r="G29" s="15">
        <v>31914.454079234816</v>
      </c>
      <c r="H29" s="6">
        <v>61795000</v>
      </c>
      <c r="I29" s="15">
        <v>31914.454079234816</v>
      </c>
      <c r="J29" s="6">
        <v>61795000</v>
      </c>
      <c r="K29" s="15">
        <v>31914.454079234816</v>
      </c>
      <c r="L29" s="15">
        <v>20322.1</v>
      </c>
      <c r="M29" s="13">
        <v>20322.1</v>
      </c>
      <c r="N29" s="6">
        <f t="shared" si="0"/>
        <v>61795000</v>
      </c>
      <c r="O29" s="46">
        <f t="shared" si="1"/>
        <v>31914.454079234816</v>
      </c>
      <c r="P29" s="47" t="str">
        <f t="shared" si="2"/>
        <v>SI</v>
      </c>
      <c r="R29" s="49"/>
      <c r="S29" s="50"/>
      <c r="T29" s="51"/>
      <c r="U29" s="51"/>
    </row>
    <row r="30" spans="1:21" ht="25.5" hidden="1" outlineLevel="1">
      <c r="A30" s="30" t="s">
        <v>40</v>
      </c>
      <c r="B30" s="31" t="s">
        <v>10</v>
      </c>
      <c r="C30" s="32" t="s">
        <v>189</v>
      </c>
      <c r="D30" s="33" t="s">
        <v>29</v>
      </c>
      <c r="E30" s="33" t="s">
        <v>164</v>
      </c>
      <c r="F30" s="34">
        <v>100000000</v>
      </c>
      <c r="G30" s="35">
        <v>51645.68990894865</v>
      </c>
      <c r="H30" s="34">
        <v>100000000</v>
      </c>
      <c r="I30" s="35">
        <v>51645.6899089486</v>
      </c>
      <c r="J30" s="36">
        <v>0</v>
      </c>
      <c r="K30" s="37">
        <v>0</v>
      </c>
      <c r="L30" s="37">
        <v>0</v>
      </c>
      <c r="M30" s="69">
        <v>0</v>
      </c>
      <c r="N30" s="34"/>
      <c r="O30" s="70"/>
      <c r="P30" s="70"/>
      <c r="R30" s="49"/>
      <c r="S30" s="50"/>
      <c r="T30" s="51"/>
      <c r="U30" s="51"/>
    </row>
    <row r="31" spans="1:21" ht="25.5" collapsed="1">
      <c r="A31" s="16" t="s">
        <v>41</v>
      </c>
      <c r="B31" s="17" t="s">
        <v>10</v>
      </c>
      <c r="C31" s="18" t="s">
        <v>186</v>
      </c>
      <c r="D31" s="1" t="s">
        <v>29</v>
      </c>
      <c r="E31" s="25" t="s">
        <v>158</v>
      </c>
      <c r="F31" s="6">
        <v>216245000</v>
      </c>
      <c r="G31" s="15">
        <v>111681.222143606</v>
      </c>
      <c r="H31" s="22">
        <f>216245000+158000000</f>
        <v>374245000</v>
      </c>
      <c r="I31" s="23">
        <v>193281.41219974487</v>
      </c>
      <c r="J31" s="6">
        <v>474245000</v>
      </c>
      <c r="K31" s="15">
        <v>244927.1021086935</v>
      </c>
      <c r="L31" s="15">
        <v>244923</v>
      </c>
      <c r="M31" s="13">
        <v>244923</v>
      </c>
      <c r="N31" s="6">
        <f t="shared" si="0"/>
        <v>216245000</v>
      </c>
      <c r="O31" s="46">
        <f t="shared" si="1"/>
        <v>111681.222143606</v>
      </c>
      <c r="P31" s="47" t="str">
        <f t="shared" si="2"/>
        <v>SI</v>
      </c>
      <c r="R31" s="49"/>
      <c r="S31" s="50"/>
      <c r="T31" s="51"/>
      <c r="U31" s="51"/>
    </row>
    <row r="32" spans="1:21" ht="38.25">
      <c r="A32" s="16" t="s">
        <v>42</v>
      </c>
      <c r="B32" s="17" t="s">
        <v>10</v>
      </c>
      <c r="C32" s="18" t="s">
        <v>113</v>
      </c>
      <c r="D32" s="1" t="s">
        <v>29</v>
      </c>
      <c r="E32" s="1" t="s">
        <v>165</v>
      </c>
      <c r="F32" s="6">
        <v>36350000</v>
      </c>
      <c r="G32" s="15">
        <v>18773.208281902833</v>
      </c>
      <c r="H32" s="6">
        <v>36350000</v>
      </c>
      <c r="I32" s="15">
        <v>18773.208281902833</v>
      </c>
      <c r="J32" s="6">
        <v>36350000</v>
      </c>
      <c r="K32" s="15">
        <v>18773.208281902833</v>
      </c>
      <c r="L32" s="15">
        <v>16999.6</v>
      </c>
      <c r="M32" s="13">
        <v>16999.6</v>
      </c>
      <c r="N32" s="6">
        <f t="shared" si="0"/>
        <v>36350000</v>
      </c>
      <c r="O32" s="46">
        <f t="shared" si="1"/>
        <v>18773.208281902833</v>
      </c>
      <c r="P32" s="47" t="str">
        <f t="shared" si="2"/>
        <v>SI</v>
      </c>
      <c r="R32" s="49"/>
      <c r="S32" s="50"/>
      <c r="T32" s="51"/>
      <c r="U32" s="51"/>
    </row>
    <row r="33" spans="1:21" ht="25.5">
      <c r="A33" s="16" t="s">
        <v>43</v>
      </c>
      <c r="B33" s="17" t="s">
        <v>10</v>
      </c>
      <c r="C33" s="18" t="s">
        <v>114</v>
      </c>
      <c r="D33" s="1" t="s">
        <v>29</v>
      </c>
      <c r="E33" s="1" t="s">
        <v>166</v>
      </c>
      <c r="F33" s="6">
        <v>21885000</v>
      </c>
      <c r="G33" s="15">
        <v>11302.659236573412</v>
      </c>
      <c r="H33" s="6">
        <v>21885000</v>
      </c>
      <c r="I33" s="15">
        <v>11302.659236573412</v>
      </c>
      <c r="J33" s="6">
        <v>21885000</v>
      </c>
      <c r="K33" s="15">
        <v>11302.659236573412</v>
      </c>
      <c r="L33" s="15">
        <v>9346.43</v>
      </c>
      <c r="M33" s="13">
        <v>9346.43</v>
      </c>
      <c r="N33" s="6">
        <f t="shared" si="0"/>
        <v>21885000</v>
      </c>
      <c r="O33" s="46">
        <f t="shared" si="1"/>
        <v>11302.659236573412</v>
      </c>
      <c r="P33" s="47" t="str">
        <f t="shared" si="2"/>
        <v>SI</v>
      </c>
      <c r="R33" s="49"/>
      <c r="S33" s="50"/>
      <c r="T33" s="51"/>
      <c r="U33" s="51"/>
    </row>
    <row r="34" spans="1:21" ht="38.25">
      <c r="A34" s="16" t="s">
        <v>44</v>
      </c>
      <c r="B34" s="17" t="s">
        <v>10</v>
      </c>
      <c r="C34" s="18" t="s">
        <v>187</v>
      </c>
      <c r="D34" s="1" t="s">
        <v>29</v>
      </c>
      <c r="E34" s="25" t="s">
        <v>158</v>
      </c>
      <c r="F34" s="6">
        <v>145400000</v>
      </c>
      <c r="G34" s="15">
        <v>75092.83312761133</v>
      </c>
      <c r="H34" s="22">
        <f>145400000+260000000</f>
        <v>405400000</v>
      </c>
      <c r="I34" s="23">
        <v>209371.62689087781</v>
      </c>
      <c r="J34" s="6">
        <v>405400000</v>
      </c>
      <c r="K34" s="15">
        <v>209371.62689087781</v>
      </c>
      <c r="L34" s="15">
        <v>209103.31</v>
      </c>
      <c r="M34" s="13">
        <v>209103.31</v>
      </c>
      <c r="N34" s="6">
        <f t="shared" si="0"/>
        <v>145400000</v>
      </c>
      <c r="O34" s="46">
        <f t="shared" si="1"/>
        <v>75092.83312761133</v>
      </c>
      <c r="P34" s="47" t="str">
        <f t="shared" si="2"/>
        <v>SI</v>
      </c>
      <c r="R34" s="49"/>
      <c r="S34" s="50"/>
      <c r="T34" s="51"/>
      <c r="U34" s="51"/>
    </row>
    <row r="35" spans="1:21" ht="25.5">
      <c r="A35" s="16" t="s">
        <v>45</v>
      </c>
      <c r="B35" s="17" t="s">
        <v>10</v>
      </c>
      <c r="C35" s="18" t="s">
        <v>180</v>
      </c>
      <c r="D35" s="1" t="s">
        <v>29</v>
      </c>
      <c r="E35" s="1" t="s">
        <v>167</v>
      </c>
      <c r="F35" s="6">
        <v>810000000</v>
      </c>
      <c r="G35" s="15">
        <v>418330.08826248406</v>
      </c>
      <c r="H35" s="6">
        <v>810000000</v>
      </c>
      <c r="I35" s="15">
        <v>418330.08826248406</v>
      </c>
      <c r="J35" s="6">
        <v>810000000</v>
      </c>
      <c r="K35" s="15">
        <v>418330.08826248406</v>
      </c>
      <c r="L35" s="15">
        <v>354390.08</v>
      </c>
      <c r="M35" s="13">
        <v>354390.08</v>
      </c>
      <c r="N35" s="6">
        <f t="shared" si="0"/>
        <v>810000000</v>
      </c>
      <c r="O35" s="46">
        <f t="shared" si="1"/>
        <v>418330.08826248406</v>
      </c>
      <c r="P35" s="47" t="str">
        <f t="shared" si="2"/>
        <v>SI</v>
      </c>
      <c r="R35" s="49"/>
      <c r="S35" s="50"/>
      <c r="T35" s="51"/>
      <c r="U35" s="51"/>
    </row>
    <row r="36" spans="1:21" ht="38.25">
      <c r="A36" s="16" t="s">
        <v>46</v>
      </c>
      <c r="B36" s="17" t="s">
        <v>10</v>
      </c>
      <c r="C36" s="18" t="s">
        <v>115</v>
      </c>
      <c r="D36" s="1" t="s">
        <v>29</v>
      </c>
      <c r="E36" s="1" t="s">
        <v>168</v>
      </c>
      <c r="F36" s="6">
        <v>145400000</v>
      </c>
      <c r="G36" s="15">
        <v>75092.83312761133</v>
      </c>
      <c r="H36" s="6">
        <v>145400000</v>
      </c>
      <c r="I36" s="15">
        <v>75092.83312761133</v>
      </c>
      <c r="J36" s="6">
        <v>145400000</v>
      </c>
      <c r="K36" s="15">
        <v>75092.83312761133</v>
      </c>
      <c r="L36" s="15">
        <v>72414.69</v>
      </c>
      <c r="M36" s="13">
        <v>72414.69</v>
      </c>
      <c r="N36" s="6">
        <f t="shared" si="0"/>
        <v>145400000</v>
      </c>
      <c r="O36" s="46">
        <f t="shared" si="1"/>
        <v>75092.83312761133</v>
      </c>
      <c r="P36" s="47" t="str">
        <f t="shared" si="2"/>
        <v>SI</v>
      </c>
      <c r="R36" s="49"/>
      <c r="S36" s="50"/>
      <c r="T36" s="51"/>
      <c r="U36" s="51"/>
    </row>
    <row r="37" spans="1:21" ht="38.25">
      <c r="A37" s="16" t="s">
        <v>47</v>
      </c>
      <c r="B37" s="17" t="s">
        <v>10</v>
      </c>
      <c r="C37" s="18" t="s">
        <v>188</v>
      </c>
      <c r="D37" s="1" t="s">
        <v>29</v>
      </c>
      <c r="E37" s="25" t="s">
        <v>158</v>
      </c>
      <c r="F37" s="6">
        <v>72700000</v>
      </c>
      <c r="G37" s="15">
        <v>37546.416563805666</v>
      </c>
      <c r="H37" s="22">
        <f>72700000+122000000</f>
        <v>194700000</v>
      </c>
      <c r="I37" s="15">
        <v>100554.15825272302</v>
      </c>
      <c r="J37" s="6">
        <v>194700000</v>
      </c>
      <c r="K37" s="15">
        <v>100554.15825272302</v>
      </c>
      <c r="L37" s="15">
        <v>100523.78</v>
      </c>
      <c r="M37" s="13">
        <v>100523.78</v>
      </c>
      <c r="N37" s="6">
        <f t="shared" si="0"/>
        <v>72700000</v>
      </c>
      <c r="O37" s="46">
        <f t="shared" si="1"/>
        <v>37546.416563805666</v>
      </c>
      <c r="P37" s="47" t="str">
        <f t="shared" si="2"/>
        <v>SI</v>
      </c>
      <c r="R37" s="52"/>
      <c r="S37" s="50"/>
      <c r="T37" s="51"/>
      <c r="U37" s="51"/>
    </row>
    <row r="38" spans="1:21" ht="76.5">
      <c r="A38" s="16" t="s">
        <v>48</v>
      </c>
      <c r="B38" s="17"/>
      <c r="C38" s="18" t="s">
        <v>120</v>
      </c>
      <c r="D38" s="1" t="s">
        <v>29</v>
      </c>
      <c r="E38" s="25" t="s">
        <v>158</v>
      </c>
      <c r="F38" s="6">
        <v>2810194000</v>
      </c>
      <c r="G38" s="15">
        <v>1451344.0790798804</v>
      </c>
      <c r="H38" s="6">
        <v>2810194000</v>
      </c>
      <c r="I38" s="15">
        <v>1451344.0790798804</v>
      </c>
      <c r="J38" s="6">
        <v>2810194000</v>
      </c>
      <c r="K38" s="15">
        <v>1451344.0790798804</v>
      </c>
      <c r="L38" s="15"/>
      <c r="M38" s="13"/>
      <c r="N38" s="6"/>
      <c r="O38" s="46"/>
      <c r="P38" s="47"/>
      <c r="R38" s="52"/>
      <c r="S38" s="50"/>
      <c r="T38" s="51"/>
      <c r="U38" s="51"/>
    </row>
    <row r="39" spans="1:21" ht="25.5">
      <c r="A39" s="19" t="s">
        <v>48</v>
      </c>
      <c r="B39" s="20" t="s">
        <v>15</v>
      </c>
      <c r="C39" s="21" t="s">
        <v>116</v>
      </c>
      <c r="D39" s="1" t="s">
        <v>29</v>
      </c>
      <c r="E39" s="25" t="s">
        <v>158</v>
      </c>
      <c r="F39" s="6"/>
      <c r="G39" s="15"/>
      <c r="H39" s="6"/>
      <c r="I39" s="15"/>
      <c r="J39" s="6"/>
      <c r="K39" s="15"/>
      <c r="L39" s="15">
        <v>469043.06</v>
      </c>
      <c r="M39" s="13">
        <v>469043.06</v>
      </c>
      <c r="N39" s="6">
        <f t="shared" si="0"/>
        <v>0</v>
      </c>
      <c r="O39" s="46">
        <f>L39</f>
        <v>469043.06</v>
      </c>
      <c r="P39" s="47" t="str">
        <f t="shared" si="2"/>
        <v>NO</v>
      </c>
      <c r="R39" s="49"/>
      <c r="S39" s="50"/>
      <c r="T39" s="51"/>
      <c r="U39" s="51"/>
    </row>
    <row r="40" spans="1:21" ht="25.5">
      <c r="A40" s="19" t="s">
        <v>48</v>
      </c>
      <c r="B40" s="20" t="s">
        <v>17</v>
      </c>
      <c r="C40" s="21" t="s">
        <v>117</v>
      </c>
      <c r="D40" s="1" t="s">
        <v>29</v>
      </c>
      <c r="E40" s="25" t="s">
        <v>158</v>
      </c>
      <c r="F40" s="6"/>
      <c r="G40" s="15"/>
      <c r="H40" s="6"/>
      <c r="I40" s="15"/>
      <c r="J40" s="6"/>
      <c r="K40" s="15"/>
      <c r="L40" s="15">
        <v>510903.09</v>
      </c>
      <c r="M40" s="13">
        <v>510903.09</v>
      </c>
      <c r="N40" s="6">
        <f t="shared" si="0"/>
        <v>0</v>
      </c>
      <c r="O40" s="46">
        <f>L40</f>
        <v>510903.09</v>
      </c>
      <c r="P40" s="47" t="str">
        <f t="shared" si="2"/>
        <v>NO</v>
      </c>
      <c r="R40" s="49"/>
      <c r="S40" s="50"/>
      <c r="T40" s="51"/>
      <c r="U40" s="51"/>
    </row>
    <row r="41" spans="1:22" ht="25.5">
      <c r="A41" s="19" t="s">
        <v>48</v>
      </c>
      <c r="B41" s="20" t="s">
        <v>49</v>
      </c>
      <c r="C41" s="21" t="s">
        <v>118</v>
      </c>
      <c r="D41" s="1" t="s">
        <v>29</v>
      </c>
      <c r="E41" s="25" t="s">
        <v>158</v>
      </c>
      <c r="F41" s="6"/>
      <c r="G41" s="15"/>
      <c r="H41" s="6"/>
      <c r="I41" s="15"/>
      <c r="J41" s="6"/>
      <c r="K41" s="15"/>
      <c r="L41" s="15">
        <v>465799</v>
      </c>
      <c r="M41" s="13">
        <v>465799</v>
      </c>
      <c r="N41" s="6">
        <f t="shared" si="0"/>
        <v>0</v>
      </c>
      <c r="O41" s="46">
        <f>L41</f>
        <v>465799</v>
      </c>
      <c r="P41" s="47" t="str">
        <f t="shared" si="2"/>
        <v>NO</v>
      </c>
      <c r="R41"/>
      <c r="S41"/>
      <c r="T41"/>
      <c r="U41"/>
      <c r="V41"/>
    </row>
    <row r="42" spans="1:22" ht="51">
      <c r="A42" s="16" t="s">
        <v>50</v>
      </c>
      <c r="B42" s="17" t="s">
        <v>10</v>
      </c>
      <c r="C42" s="18" t="s">
        <v>119</v>
      </c>
      <c r="D42" s="1" t="s">
        <v>29</v>
      </c>
      <c r="E42" s="25" t="s">
        <v>158</v>
      </c>
      <c r="F42" s="6">
        <v>550000000</v>
      </c>
      <c r="G42" s="15">
        <v>284051.2944992176</v>
      </c>
      <c r="H42" s="6">
        <v>550000000</v>
      </c>
      <c r="I42" s="15">
        <v>284051.2944992176</v>
      </c>
      <c r="J42" s="6">
        <v>550000000</v>
      </c>
      <c r="K42" s="15">
        <v>284051.2944992176</v>
      </c>
      <c r="L42" s="15">
        <v>209974.71</v>
      </c>
      <c r="M42" s="13">
        <v>209974.71</v>
      </c>
      <c r="N42" s="6">
        <f t="shared" si="0"/>
        <v>550000000</v>
      </c>
      <c r="O42" s="46">
        <f t="shared" si="1"/>
        <v>284051.2944992176</v>
      </c>
      <c r="P42" s="47" t="str">
        <f t="shared" si="2"/>
        <v>SI</v>
      </c>
      <c r="R42"/>
      <c r="S42"/>
      <c r="T42"/>
      <c r="U42"/>
      <c r="V42"/>
    </row>
    <row r="44" spans="1:22" ht="38.25">
      <c r="A44" s="16" t="s">
        <v>51</v>
      </c>
      <c r="B44" s="17" t="s">
        <v>10</v>
      </c>
      <c r="C44" s="18" t="s">
        <v>121</v>
      </c>
      <c r="D44" s="1" t="s">
        <v>11</v>
      </c>
      <c r="E44" s="41" t="s">
        <v>193</v>
      </c>
      <c r="F44" s="6">
        <v>90875000</v>
      </c>
      <c r="G44" s="15">
        <v>46933.02070475709</v>
      </c>
      <c r="H44" s="6">
        <v>90875000</v>
      </c>
      <c r="I44" s="15">
        <v>46933.02070475709</v>
      </c>
      <c r="J44" s="6">
        <v>90875000</v>
      </c>
      <c r="K44" s="15">
        <v>46933.02070475709</v>
      </c>
      <c r="L44" s="15">
        <v>46757.72</v>
      </c>
      <c r="M44" s="13">
        <v>46757.72</v>
      </c>
      <c r="N44" s="6">
        <f t="shared" si="0"/>
        <v>90875000</v>
      </c>
      <c r="O44" s="46">
        <f t="shared" si="1"/>
        <v>46933.02070475709</v>
      </c>
      <c r="P44" s="47" t="str">
        <f t="shared" si="2"/>
        <v>SI</v>
      </c>
      <c r="R44"/>
      <c r="S44"/>
      <c r="T44"/>
      <c r="U44"/>
      <c r="V44"/>
    </row>
    <row r="45" spans="1:22" ht="38.25">
      <c r="A45" s="16" t="s">
        <v>52</v>
      </c>
      <c r="B45" s="17" t="s">
        <v>10</v>
      </c>
      <c r="C45" s="18" t="s">
        <v>122</v>
      </c>
      <c r="D45" s="1" t="s">
        <v>11</v>
      </c>
      <c r="E45" s="41" t="s">
        <v>193</v>
      </c>
      <c r="F45" s="6">
        <v>61675000</v>
      </c>
      <c r="G45" s="15">
        <v>31852.47925134408</v>
      </c>
      <c r="H45" s="6">
        <v>61675000</v>
      </c>
      <c r="I45" s="15">
        <v>31852.47925134408</v>
      </c>
      <c r="J45" s="6">
        <v>61675000</v>
      </c>
      <c r="K45" s="15">
        <v>31852.47925134408</v>
      </c>
      <c r="L45" s="15">
        <v>28200.18</v>
      </c>
      <c r="M45" s="13">
        <v>28200.18</v>
      </c>
      <c r="N45" s="6">
        <f t="shared" si="0"/>
        <v>61675000</v>
      </c>
      <c r="O45" s="46">
        <f t="shared" si="1"/>
        <v>31852.47925134408</v>
      </c>
      <c r="P45" s="47" t="str">
        <f t="shared" si="2"/>
        <v>SI</v>
      </c>
      <c r="R45"/>
      <c r="S45"/>
      <c r="T45"/>
      <c r="U45"/>
      <c r="V45"/>
    </row>
    <row r="46" spans="1:21" ht="76.5">
      <c r="A46" s="16" t="s">
        <v>53</v>
      </c>
      <c r="B46" s="17" t="s">
        <v>10</v>
      </c>
      <c r="C46" s="18" t="s">
        <v>123</v>
      </c>
      <c r="D46" s="1" t="s">
        <v>11</v>
      </c>
      <c r="E46" s="41" t="s">
        <v>193</v>
      </c>
      <c r="F46" s="6">
        <v>320000000</v>
      </c>
      <c r="G46" s="15">
        <v>165266.2077086357</v>
      </c>
      <c r="H46" s="6">
        <v>320000000</v>
      </c>
      <c r="I46" s="15">
        <v>165266.2077086357</v>
      </c>
      <c r="J46" s="6">
        <v>320000000</v>
      </c>
      <c r="K46" s="15">
        <v>165266.2077086357</v>
      </c>
      <c r="L46" s="15">
        <v>163967.92</v>
      </c>
      <c r="M46" s="13">
        <v>163967.92</v>
      </c>
      <c r="N46" s="6">
        <f t="shared" si="0"/>
        <v>320000000</v>
      </c>
      <c r="O46" s="46">
        <f t="shared" si="1"/>
        <v>165266.2077086357</v>
      </c>
      <c r="P46" s="47" t="str">
        <f t="shared" si="2"/>
        <v>SI</v>
      </c>
      <c r="R46" s="49"/>
      <c r="S46" s="50"/>
      <c r="T46" s="51"/>
      <c r="U46" s="51"/>
    </row>
    <row r="47" spans="1:21" ht="38.25">
      <c r="A47" s="16" t="s">
        <v>54</v>
      </c>
      <c r="B47" s="17" t="s">
        <v>10</v>
      </c>
      <c r="C47" s="18" t="s">
        <v>124</v>
      </c>
      <c r="D47" s="1" t="s">
        <v>11</v>
      </c>
      <c r="E47" s="41" t="s">
        <v>193</v>
      </c>
      <c r="F47" s="6">
        <v>25445000</v>
      </c>
      <c r="G47" s="15">
        <v>13141.245797331983</v>
      </c>
      <c r="H47" s="6">
        <v>25445000</v>
      </c>
      <c r="I47" s="15">
        <v>13141.245797331983</v>
      </c>
      <c r="J47" s="6">
        <v>25445000</v>
      </c>
      <c r="K47" s="15">
        <v>13141.245797331983</v>
      </c>
      <c r="L47" s="15">
        <v>9181.04</v>
      </c>
      <c r="M47" s="13">
        <v>9181.04</v>
      </c>
      <c r="N47" s="6">
        <f t="shared" si="0"/>
        <v>25445000</v>
      </c>
      <c r="O47" s="46">
        <f t="shared" si="1"/>
        <v>13141.245797331983</v>
      </c>
      <c r="P47" s="47" t="str">
        <f t="shared" si="2"/>
        <v>SI</v>
      </c>
      <c r="R47" s="49"/>
      <c r="S47" s="50"/>
      <c r="T47" s="51"/>
      <c r="U47" s="51"/>
    </row>
    <row r="48" spans="1:21" ht="38.25">
      <c r="A48" s="16" t="s">
        <v>55</v>
      </c>
      <c r="B48" s="17" t="s">
        <v>10</v>
      </c>
      <c r="C48" s="18" t="s">
        <v>125</v>
      </c>
      <c r="D48" s="1" t="s">
        <v>11</v>
      </c>
      <c r="E48" s="41" t="s">
        <v>193</v>
      </c>
      <c r="F48" s="6">
        <v>36350000</v>
      </c>
      <c r="G48" s="15">
        <v>18773.208281902833</v>
      </c>
      <c r="H48" s="6">
        <v>36350000</v>
      </c>
      <c r="I48" s="15">
        <v>18773.208281902833</v>
      </c>
      <c r="J48" s="6">
        <v>36350000</v>
      </c>
      <c r="K48" s="15">
        <v>18773.208281902833</v>
      </c>
      <c r="L48" s="15">
        <v>17375.17</v>
      </c>
      <c r="M48" s="13">
        <v>17375.17</v>
      </c>
      <c r="N48" s="6">
        <f t="shared" si="0"/>
        <v>36350000</v>
      </c>
      <c r="O48" s="46">
        <f t="shared" si="1"/>
        <v>18773.208281902833</v>
      </c>
      <c r="P48" s="47" t="str">
        <f t="shared" si="2"/>
        <v>SI</v>
      </c>
      <c r="R48" s="49"/>
      <c r="S48" s="50"/>
      <c r="T48" s="51"/>
      <c r="U48" s="51"/>
    </row>
    <row r="49" spans="1:21" ht="51">
      <c r="A49" s="16" t="s">
        <v>56</v>
      </c>
      <c r="B49" s="17" t="s">
        <v>10</v>
      </c>
      <c r="C49" s="18" t="s">
        <v>126</v>
      </c>
      <c r="D49" s="1" t="s">
        <v>11</v>
      </c>
      <c r="E49" s="41" t="s">
        <v>193</v>
      </c>
      <c r="F49" s="6">
        <v>83605000</v>
      </c>
      <c r="G49" s="15">
        <v>43178.37904837652</v>
      </c>
      <c r="H49" s="6">
        <v>83605000</v>
      </c>
      <c r="I49" s="15">
        <v>43178.37904837652</v>
      </c>
      <c r="J49" s="6">
        <v>83605000</v>
      </c>
      <c r="K49" s="15">
        <v>43178.37904837652</v>
      </c>
      <c r="L49" s="15">
        <v>42887.92</v>
      </c>
      <c r="M49" s="13">
        <v>42887.92</v>
      </c>
      <c r="N49" s="6">
        <f t="shared" si="0"/>
        <v>83605000</v>
      </c>
      <c r="O49" s="46">
        <f t="shared" si="1"/>
        <v>43178.37904837652</v>
      </c>
      <c r="P49" s="47" t="str">
        <f t="shared" si="2"/>
        <v>SI</v>
      </c>
      <c r="R49" s="49"/>
      <c r="S49" s="50"/>
      <c r="T49" s="51"/>
      <c r="U49" s="51"/>
    </row>
    <row r="50" spans="1:21" ht="38.25">
      <c r="A50" s="16" t="s">
        <v>57</v>
      </c>
      <c r="B50" s="17" t="s">
        <v>10</v>
      </c>
      <c r="C50" s="18" t="s">
        <v>127</v>
      </c>
      <c r="D50" s="1" t="s">
        <v>11</v>
      </c>
      <c r="E50" s="41" t="s">
        <v>193</v>
      </c>
      <c r="F50" s="6">
        <v>79970000</v>
      </c>
      <c r="G50" s="15">
        <v>41301.058220186234</v>
      </c>
      <c r="H50" s="6">
        <v>79970000</v>
      </c>
      <c r="I50" s="15">
        <v>41301.058220186234</v>
      </c>
      <c r="J50" s="6">
        <v>79970000</v>
      </c>
      <c r="K50" s="15">
        <v>41301.058220186234</v>
      </c>
      <c r="L50" s="15">
        <v>32602.77</v>
      </c>
      <c r="M50" s="13">
        <v>32602.77</v>
      </c>
      <c r="N50" s="6">
        <f t="shared" si="0"/>
        <v>79970000</v>
      </c>
      <c r="O50" s="46">
        <f t="shared" si="1"/>
        <v>41301.058220186234</v>
      </c>
      <c r="P50" s="47" t="str">
        <f t="shared" si="2"/>
        <v>SI</v>
      </c>
      <c r="R50" s="49"/>
      <c r="S50" s="50"/>
      <c r="T50" s="51"/>
      <c r="U50" s="51"/>
    </row>
    <row r="51" spans="1:21" ht="38.25">
      <c r="A51" s="16" t="s">
        <v>58</v>
      </c>
      <c r="B51" s="17" t="s">
        <v>10</v>
      </c>
      <c r="C51" s="18" t="s">
        <v>128</v>
      </c>
      <c r="D51" s="1" t="s">
        <v>11</v>
      </c>
      <c r="E51" s="41" t="s">
        <v>193</v>
      </c>
      <c r="F51" s="6">
        <v>67611000</v>
      </c>
      <c r="G51" s="15">
        <v>34918.16740433927</v>
      </c>
      <c r="H51" s="6">
        <v>67611000</v>
      </c>
      <c r="I51" s="15">
        <v>34918.16740433927</v>
      </c>
      <c r="J51" s="6">
        <v>67611000</v>
      </c>
      <c r="K51" s="15">
        <v>34918.16740433927</v>
      </c>
      <c r="L51" s="15">
        <v>34470.74</v>
      </c>
      <c r="M51" s="13">
        <v>34470.74</v>
      </c>
      <c r="N51" s="6">
        <f t="shared" si="0"/>
        <v>67611000</v>
      </c>
      <c r="O51" s="46">
        <f t="shared" si="1"/>
        <v>34918.16740433927</v>
      </c>
      <c r="P51" s="47" t="str">
        <f t="shared" si="2"/>
        <v>SI</v>
      </c>
      <c r="R51" s="49"/>
      <c r="S51" s="50"/>
      <c r="T51" s="51"/>
      <c r="U51" s="51"/>
    </row>
    <row r="52" spans="1:21" ht="38.25">
      <c r="A52" s="16" t="s">
        <v>59</v>
      </c>
      <c r="B52" s="17" t="s">
        <v>10</v>
      </c>
      <c r="C52" s="18" t="s">
        <v>129</v>
      </c>
      <c r="D52" s="1" t="s">
        <v>11</v>
      </c>
      <c r="E52" s="41" t="s">
        <v>193</v>
      </c>
      <c r="F52" s="6">
        <v>50890000</v>
      </c>
      <c r="G52" s="15">
        <v>26282.491594663967</v>
      </c>
      <c r="H52" s="6">
        <v>50890000</v>
      </c>
      <c r="I52" s="15">
        <v>26282.491594663967</v>
      </c>
      <c r="J52" s="6">
        <v>50890000</v>
      </c>
      <c r="K52" s="15">
        <v>26282.491594663967</v>
      </c>
      <c r="L52" s="15">
        <v>26256.09</v>
      </c>
      <c r="M52" s="13">
        <v>26256.09</v>
      </c>
      <c r="N52" s="6">
        <f t="shared" si="0"/>
        <v>50890000</v>
      </c>
      <c r="O52" s="46">
        <f t="shared" si="1"/>
        <v>26282.491594663967</v>
      </c>
      <c r="P52" s="47" t="str">
        <f t="shared" si="2"/>
        <v>SI</v>
      </c>
      <c r="R52" s="49"/>
      <c r="S52" s="50"/>
      <c r="T52" s="51"/>
      <c r="U52" s="51"/>
    </row>
    <row r="53" spans="1:21" ht="25.5">
      <c r="A53" s="16" t="s">
        <v>60</v>
      </c>
      <c r="B53" s="17" t="s">
        <v>10</v>
      </c>
      <c r="C53" s="18" t="s">
        <v>130</v>
      </c>
      <c r="D53" s="1" t="s">
        <v>11</v>
      </c>
      <c r="E53" s="1" t="s">
        <v>169</v>
      </c>
      <c r="F53" s="6">
        <v>14540000</v>
      </c>
      <c r="G53" s="15">
        <v>7509.283312761134</v>
      </c>
      <c r="H53" s="6">
        <v>14540000</v>
      </c>
      <c r="I53" s="15">
        <v>7509.283312761134</v>
      </c>
      <c r="J53" s="6">
        <v>14540000</v>
      </c>
      <c r="K53" s="15">
        <v>7509.283312761134</v>
      </c>
      <c r="L53" s="15">
        <v>6608.17</v>
      </c>
      <c r="M53" s="13">
        <v>6608.17</v>
      </c>
      <c r="N53" s="6">
        <f t="shared" si="0"/>
        <v>14540000</v>
      </c>
      <c r="O53" s="46">
        <f t="shared" si="1"/>
        <v>7509.283312761134</v>
      </c>
      <c r="P53" s="47" t="str">
        <f t="shared" si="2"/>
        <v>SI</v>
      </c>
      <c r="R53" s="49"/>
      <c r="S53" s="50"/>
      <c r="T53" s="51"/>
      <c r="U53" s="51"/>
    </row>
    <row r="54" spans="1:21" ht="38.25">
      <c r="A54" s="16" t="s">
        <v>61</v>
      </c>
      <c r="B54" s="17" t="s">
        <v>10</v>
      </c>
      <c r="C54" s="18" t="s">
        <v>131</v>
      </c>
      <c r="D54" s="1" t="s">
        <v>11</v>
      </c>
      <c r="E54" s="41" t="s">
        <v>193</v>
      </c>
      <c r="F54" s="6">
        <v>105415000</v>
      </c>
      <c r="G54" s="15">
        <v>54442.30401751822</v>
      </c>
      <c r="H54" s="6">
        <v>105415000</v>
      </c>
      <c r="I54" s="15">
        <v>54442.30401751822</v>
      </c>
      <c r="J54" s="6">
        <v>105415000</v>
      </c>
      <c r="K54" s="15">
        <v>54442.30401751822</v>
      </c>
      <c r="L54" s="15">
        <v>44338.13</v>
      </c>
      <c r="M54" s="13">
        <v>44338.13</v>
      </c>
      <c r="N54" s="6">
        <f t="shared" si="0"/>
        <v>105415000</v>
      </c>
      <c r="O54" s="46">
        <f t="shared" si="1"/>
        <v>54442.30401751822</v>
      </c>
      <c r="P54" s="47" t="str">
        <f t="shared" si="2"/>
        <v>SI</v>
      </c>
      <c r="R54" s="49"/>
      <c r="S54" s="50"/>
      <c r="T54" s="51"/>
      <c r="U54" s="51"/>
    </row>
    <row r="55" spans="1:21" ht="25.5">
      <c r="A55" s="16" t="s">
        <v>62</v>
      </c>
      <c r="B55" s="17" t="s">
        <v>10</v>
      </c>
      <c r="C55" s="18" t="s">
        <v>132</v>
      </c>
      <c r="D55" s="1" t="s">
        <v>11</v>
      </c>
      <c r="E55" s="1" t="s">
        <v>170</v>
      </c>
      <c r="F55" s="6">
        <v>10905000</v>
      </c>
      <c r="G55" s="15">
        <v>5631.96248457085</v>
      </c>
      <c r="H55" s="6">
        <v>10905000</v>
      </c>
      <c r="I55" s="15">
        <v>5631.96248457085</v>
      </c>
      <c r="J55" s="6">
        <v>10905000</v>
      </c>
      <c r="K55" s="15">
        <v>5631.96248457085</v>
      </c>
      <c r="L55" s="15">
        <v>5574.85</v>
      </c>
      <c r="M55" s="13">
        <v>5574.85</v>
      </c>
      <c r="N55" s="6">
        <f t="shared" si="0"/>
        <v>10905000</v>
      </c>
      <c r="O55" s="46">
        <f t="shared" si="1"/>
        <v>5631.96248457085</v>
      </c>
      <c r="P55" s="47" t="str">
        <f t="shared" si="2"/>
        <v>SI</v>
      </c>
      <c r="R55" s="49"/>
      <c r="S55" s="50"/>
      <c r="T55" s="51"/>
      <c r="U55" s="51"/>
    </row>
    <row r="56" spans="1:16" ht="38.25">
      <c r="A56" s="16" t="s">
        <v>63</v>
      </c>
      <c r="B56" s="17"/>
      <c r="C56" s="18" t="s">
        <v>133</v>
      </c>
      <c r="D56" s="1" t="s">
        <v>11</v>
      </c>
      <c r="E56" s="41" t="s">
        <v>193</v>
      </c>
      <c r="F56" s="6">
        <v>94510000</v>
      </c>
      <c r="G56" s="15">
        <v>48810.34153294737</v>
      </c>
      <c r="H56" s="6">
        <v>94510000</v>
      </c>
      <c r="I56" s="15">
        <v>48810.34153294737</v>
      </c>
      <c r="J56" s="6">
        <v>94510000</v>
      </c>
      <c r="K56" s="15">
        <v>48810.34153294737</v>
      </c>
      <c r="L56" s="15"/>
      <c r="M56" s="13"/>
      <c r="N56" s="6"/>
      <c r="O56" s="46"/>
      <c r="P56" s="47"/>
    </row>
    <row r="57" spans="1:21" ht="51">
      <c r="A57" s="19" t="s">
        <v>63</v>
      </c>
      <c r="B57" s="20" t="s">
        <v>15</v>
      </c>
      <c r="C57" s="21" t="s">
        <v>134</v>
      </c>
      <c r="D57" s="1" t="s">
        <v>11</v>
      </c>
      <c r="E57" s="41" t="s">
        <v>193</v>
      </c>
      <c r="F57" s="6"/>
      <c r="G57" s="15"/>
      <c r="H57" s="6"/>
      <c r="I57" s="15"/>
      <c r="J57" s="6"/>
      <c r="K57" s="15"/>
      <c r="L57" s="15">
        <v>15493.45</v>
      </c>
      <c r="M57" s="13">
        <v>15493.45</v>
      </c>
      <c r="N57" s="6">
        <f t="shared" si="0"/>
        <v>0</v>
      </c>
      <c r="O57" s="46">
        <f>L57</f>
        <v>15493.45</v>
      </c>
      <c r="P57" s="47" t="str">
        <f t="shared" si="2"/>
        <v>NO</v>
      </c>
      <c r="R57" s="49"/>
      <c r="S57" s="50"/>
      <c r="T57" s="51"/>
      <c r="U57" s="51"/>
    </row>
    <row r="58" spans="1:21" ht="51">
      <c r="A58" s="19" t="s">
        <v>63</v>
      </c>
      <c r="B58" s="20" t="s">
        <v>17</v>
      </c>
      <c r="C58" s="21" t="s">
        <v>135</v>
      </c>
      <c r="D58" s="1" t="s">
        <v>11</v>
      </c>
      <c r="E58" s="41" t="s">
        <v>193</v>
      </c>
      <c r="F58" s="6"/>
      <c r="G58" s="15"/>
      <c r="H58" s="6"/>
      <c r="I58" s="15"/>
      <c r="J58" s="6"/>
      <c r="K58" s="15"/>
      <c r="L58" s="15">
        <v>33276.74</v>
      </c>
      <c r="M58" s="13">
        <v>33276.74</v>
      </c>
      <c r="N58" s="6">
        <f t="shared" si="0"/>
        <v>0</v>
      </c>
      <c r="O58" s="46">
        <f>L58</f>
        <v>33276.74</v>
      </c>
      <c r="P58" s="47" t="str">
        <f t="shared" si="2"/>
        <v>NO</v>
      </c>
      <c r="R58" s="49"/>
      <c r="S58" s="50"/>
      <c r="T58" s="51"/>
      <c r="U58" s="51"/>
    </row>
    <row r="59" spans="1:21" ht="38.25">
      <c r="A59" s="16" t="s">
        <v>64</v>
      </c>
      <c r="B59" s="17" t="s">
        <v>10</v>
      </c>
      <c r="C59" s="18" t="s">
        <v>136</v>
      </c>
      <c r="D59" s="1" t="s">
        <v>11</v>
      </c>
      <c r="E59" s="41" t="s">
        <v>193</v>
      </c>
      <c r="F59" s="6">
        <v>119995000</v>
      </c>
      <c r="G59" s="15">
        <v>61972.245606242934</v>
      </c>
      <c r="H59" s="6">
        <v>119995000</v>
      </c>
      <c r="I59" s="15">
        <v>61972.245606242934</v>
      </c>
      <c r="J59" s="6">
        <v>119995000</v>
      </c>
      <c r="K59" s="15">
        <v>61972.245606242934</v>
      </c>
      <c r="L59" s="15">
        <v>56755.2</v>
      </c>
      <c r="M59" s="13">
        <v>56755.2</v>
      </c>
      <c r="N59" s="6">
        <f t="shared" si="0"/>
        <v>119995000</v>
      </c>
      <c r="O59" s="46">
        <f t="shared" si="1"/>
        <v>61972.245606242934</v>
      </c>
      <c r="P59" s="47" t="str">
        <f t="shared" si="2"/>
        <v>SI</v>
      </c>
      <c r="R59" s="49"/>
      <c r="S59" s="50"/>
      <c r="T59" s="51"/>
      <c r="U59" s="51"/>
    </row>
    <row r="60" spans="1:21" ht="51">
      <c r="A60" s="16" t="s">
        <v>65</v>
      </c>
      <c r="B60" s="17" t="s">
        <v>10</v>
      </c>
      <c r="C60" s="18" t="s">
        <v>137</v>
      </c>
      <c r="D60" s="1" t="s">
        <v>11</v>
      </c>
      <c r="E60" s="41" t="s">
        <v>193</v>
      </c>
      <c r="F60" s="6">
        <v>72700000</v>
      </c>
      <c r="G60" s="15">
        <v>37546.416563805666</v>
      </c>
      <c r="H60" s="6">
        <v>72700000</v>
      </c>
      <c r="I60" s="15">
        <v>37546.416563805666</v>
      </c>
      <c r="J60" s="6">
        <v>72700000</v>
      </c>
      <c r="K60" s="15">
        <v>37546.416563805666</v>
      </c>
      <c r="L60" s="15">
        <v>34136.99</v>
      </c>
      <c r="M60" s="13">
        <v>34136.99</v>
      </c>
      <c r="N60" s="6">
        <f t="shared" si="0"/>
        <v>72700000</v>
      </c>
      <c r="O60" s="46">
        <f t="shared" si="1"/>
        <v>37546.416563805666</v>
      </c>
      <c r="P60" s="47" t="str">
        <f t="shared" si="2"/>
        <v>SI</v>
      </c>
      <c r="R60" s="49"/>
      <c r="S60" s="50"/>
      <c r="T60" s="51"/>
      <c r="U60" s="51"/>
    </row>
    <row r="61" spans="1:21" ht="25.5">
      <c r="A61" s="16" t="s">
        <v>66</v>
      </c>
      <c r="B61" s="17" t="s">
        <v>10</v>
      </c>
      <c r="C61" s="18" t="s">
        <v>181</v>
      </c>
      <c r="D61" s="1" t="s">
        <v>11</v>
      </c>
      <c r="E61" s="1" t="s">
        <v>171</v>
      </c>
      <c r="F61" s="6">
        <v>25445000</v>
      </c>
      <c r="G61" s="15">
        <v>13141.245797331983</v>
      </c>
      <c r="H61" s="6">
        <v>25445000</v>
      </c>
      <c r="I61" s="15">
        <v>13141.245797331983</v>
      </c>
      <c r="J61" s="6">
        <v>25445000</v>
      </c>
      <c r="K61" s="15">
        <v>13141.245797331983</v>
      </c>
      <c r="L61" s="15">
        <v>13141.25</v>
      </c>
      <c r="M61" s="13">
        <v>13141.25</v>
      </c>
      <c r="N61" s="6">
        <f t="shared" si="0"/>
        <v>25445000</v>
      </c>
      <c r="O61" s="46">
        <f t="shared" si="1"/>
        <v>13141.245797331983</v>
      </c>
      <c r="P61" s="47" t="str">
        <f t="shared" si="2"/>
        <v>SI</v>
      </c>
      <c r="R61" s="49"/>
      <c r="S61" s="50"/>
      <c r="T61" s="51"/>
      <c r="U61" s="51"/>
    </row>
    <row r="62" spans="1:21" ht="51">
      <c r="A62" s="16" t="s">
        <v>67</v>
      </c>
      <c r="B62" s="17" t="s">
        <v>10</v>
      </c>
      <c r="C62" s="18" t="s">
        <v>182</v>
      </c>
      <c r="D62" s="1" t="s">
        <v>11</v>
      </c>
      <c r="E62" s="1" t="s">
        <v>183</v>
      </c>
      <c r="F62" s="6">
        <v>156305000</v>
      </c>
      <c r="G62" s="15">
        <v>80724.79561218219</v>
      </c>
      <c r="H62" s="6">
        <v>156305000</v>
      </c>
      <c r="I62" s="15">
        <v>80724.79561218219</v>
      </c>
      <c r="J62" s="6">
        <v>156305000</v>
      </c>
      <c r="K62" s="15">
        <v>80724.79561218219</v>
      </c>
      <c r="L62" s="15">
        <v>80716.94</v>
      </c>
      <c r="M62" s="13">
        <v>80716.94</v>
      </c>
      <c r="N62" s="6">
        <f t="shared" si="0"/>
        <v>156305000</v>
      </c>
      <c r="O62" s="46">
        <f t="shared" si="1"/>
        <v>80724.79561218219</v>
      </c>
      <c r="P62" s="47" t="str">
        <f t="shared" si="2"/>
        <v>SI</v>
      </c>
      <c r="R62" s="49"/>
      <c r="S62" s="50"/>
      <c r="T62" s="51"/>
      <c r="U62" s="51"/>
    </row>
    <row r="63" spans="1:21" ht="38.25">
      <c r="A63" s="16" t="s">
        <v>68</v>
      </c>
      <c r="B63" s="17" t="s">
        <v>10</v>
      </c>
      <c r="C63" s="18" t="s">
        <v>138</v>
      </c>
      <c r="D63" s="1" t="s">
        <v>69</v>
      </c>
      <c r="E63" s="24" t="s">
        <v>198</v>
      </c>
      <c r="F63" s="6">
        <v>327150000</v>
      </c>
      <c r="G63" s="15">
        <v>168958.8745371255</v>
      </c>
      <c r="H63" s="6">
        <v>327150000</v>
      </c>
      <c r="I63" s="15">
        <v>168958.8745371255</v>
      </c>
      <c r="J63" s="6">
        <v>327150000</v>
      </c>
      <c r="K63" s="15">
        <v>168958.8745371255</v>
      </c>
      <c r="L63" s="15">
        <v>162898.36</v>
      </c>
      <c r="M63" s="13">
        <v>162898.36</v>
      </c>
      <c r="N63" s="6">
        <f t="shared" si="0"/>
        <v>327150000</v>
      </c>
      <c r="O63" s="46">
        <f t="shared" si="1"/>
        <v>168958.8745371255</v>
      </c>
      <c r="P63" s="47" t="str">
        <f t="shared" si="2"/>
        <v>SI</v>
      </c>
      <c r="R63" s="49"/>
      <c r="S63" s="50"/>
      <c r="T63" s="51"/>
      <c r="U63" s="51"/>
    </row>
    <row r="64" spans="1:21" ht="25.5">
      <c r="A64" s="16" t="s">
        <v>70</v>
      </c>
      <c r="B64" s="17" t="s">
        <v>10</v>
      </c>
      <c r="C64" s="18" t="s">
        <v>139</v>
      </c>
      <c r="D64" s="1" t="s">
        <v>71</v>
      </c>
      <c r="E64" s="1" t="s">
        <v>172</v>
      </c>
      <c r="F64" s="6">
        <v>91602000</v>
      </c>
      <c r="G64" s="15">
        <v>47308.48487039514</v>
      </c>
      <c r="H64" s="6">
        <v>91602000</v>
      </c>
      <c r="I64" s="15">
        <v>47308.48487039514</v>
      </c>
      <c r="J64" s="6">
        <v>91602000</v>
      </c>
      <c r="K64" s="15">
        <v>47308.48487039514</v>
      </c>
      <c r="L64" s="15">
        <v>47307.58</v>
      </c>
      <c r="M64" s="13">
        <v>47307.58</v>
      </c>
      <c r="N64" s="6">
        <f t="shared" si="0"/>
        <v>91602000</v>
      </c>
      <c r="O64" s="46">
        <f t="shared" si="1"/>
        <v>47308.48487039514</v>
      </c>
      <c r="P64" s="47" t="str">
        <f t="shared" si="2"/>
        <v>SI</v>
      </c>
      <c r="R64" s="49"/>
      <c r="S64" s="50"/>
      <c r="T64" s="51"/>
      <c r="U64" s="51"/>
    </row>
    <row r="65" spans="1:21" ht="25.5">
      <c r="A65" s="16" t="s">
        <v>72</v>
      </c>
      <c r="B65" s="17" t="s">
        <v>10</v>
      </c>
      <c r="C65" s="18" t="s">
        <v>140</v>
      </c>
      <c r="D65" s="1" t="s">
        <v>71</v>
      </c>
      <c r="E65" s="1" t="s">
        <v>172</v>
      </c>
      <c r="F65" s="6">
        <v>98145000</v>
      </c>
      <c r="G65" s="15">
        <v>50687.66236113765</v>
      </c>
      <c r="H65" s="6">
        <v>98145000</v>
      </c>
      <c r="I65" s="15">
        <v>50687.66236113765</v>
      </c>
      <c r="J65" s="6">
        <v>98145000</v>
      </c>
      <c r="K65" s="15">
        <v>50687.66236113765</v>
      </c>
      <c r="L65" s="15">
        <v>50635.56</v>
      </c>
      <c r="M65" s="13">
        <v>50635.56</v>
      </c>
      <c r="N65" s="6">
        <f t="shared" si="0"/>
        <v>98145000</v>
      </c>
      <c r="O65" s="46">
        <f t="shared" si="1"/>
        <v>50687.66236113765</v>
      </c>
      <c r="P65" s="47" t="str">
        <f t="shared" si="2"/>
        <v>SI</v>
      </c>
      <c r="R65" s="49"/>
      <c r="S65" s="50"/>
      <c r="T65" s="51"/>
      <c r="U65" s="51"/>
    </row>
    <row r="66" spans="1:21" ht="38.25">
      <c r="A66" s="16" t="s">
        <v>73</v>
      </c>
      <c r="B66" s="17" t="s">
        <v>10</v>
      </c>
      <c r="C66" s="18" t="s">
        <v>141</v>
      </c>
      <c r="D66" s="1" t="s">
        <v>71</v>
      </c>
      <c r="E66" s="1" t="s">
        <v>172</v>
      </c>
      <c r="F66" s="6">
        <v>181750000</v>
      </c>
      <c r="G66" s="15">
        <v>93866.04140951418</v>
      </c>
      <c r="H66" s="6">
        <v>181750000</v>
      </c>
      <c r="I66" s="15">
        <v>93866.04140951418</v>
      </c>
      <c r="J66" s="6">
        <v>181750000</v>
      </c>
      <c r="K66" s="15">
        <v>93866.04140951418</v>
      </c>
      <c r="L66" s="15">
        <v>93860.45</v>
      </c>
      <c r="M66" s="13">
        <v>93860.45</v>
      </c>
      <c r="N66" s="6">
        <f t="shared" si="0"/>
        <v>181750000</v>
      </c>
      <c r="O66" s="46">
        <f t="shared" si="1"/>
        <v>93866.04140951418</v>
      </c>
      <c r="P66" s="47" t="str">
        <f t="shared" si="2"/>
        <v>SI</v>
      </c>
      <c r="R66" s="49"/>
      <c r="S66" s="50"/>
      <c r="T66" s="51"/>
      <c r="U66" s="51"/>
    </row>
    <row r="67" spans="1:16" ht="38.25">
      <c r="A67" s="16" t="s">
        <v>74</v>
      </c>
      <c r="B67" s="17" t="s">
        <v>10</v>
      </c>
      <c r="C67" s="18" t="s">
        <v>142</v>
      </c>
      <c r="D67" s="1" t="s">
        <v>75</v>
      </c>
      <c r="E67" s="1" t="s">
        <v>173</v>
      </c>
      <c r="F67" s="6">
        <v>145400000</v>
      </c>
      <c r="G67" s="15">
        <v>75092.83312761133</v>
      </c>
      <c r="H67" s="6">
        <v>145400000</v>
      </c>
      <c r="I67" s="15">
        <v>75092.83312761133</v>
      </c>
      <c r="J67" s="6">
        <v>145400000</v>
      </c>
      <c r="K67" s="15">
        <v>75092.83312761133</v>
      </c>
      <c r="L67" s="15">
        <v>75092.83</v>
      </c>
      <c r="M67" s="13">
        <v>75092.83</v>
      </c>
      <c r="N67" s="6">
        <f t="shared" si="0"/>
        <v>145400000</v>
      </c>
      <c r="O67" s="46">
        <f t="shared" si="1"/>
        <v>75092.83312761133</v>
      </c>
      <c r="P67" s="47" t="str">
        <f t="shared" si="2"/>
        <v>SI</v>
      </c>
    </row>
    <row r="68" spans="1:16" ht="38.25">
      <c r="A68" s="16" t="s">
        <v>76</v>
      </c>
      <c r="B68" s="17" t="s">
        <v>10</v>
      </c>
      <c r="C68" s="18" t="s">
        <v>143</v>
      </c>
      <c r="D68" s="1" t="s">
        <v>75</v>
      </c>
      <c r="E68" s="1" t="s">
        <v>174</v>
      </c>
      <c r="F68" s="6">
        <v>399850000</v>
      </c>
      <c r="G68" s="15">
        <v>206505.29110093118</v>
      </c>
      <c r="H68" s="6">
        <v>399850000</v>
      </c>
      <c r="I68" s="15">
        <v>206505.29110093118</v>
      </c>
      <c r="J68" s="6">
        <v>399850000</v>
      </c>
      <c r="K68" s="15">
        <v>206505.29110093118</v>
      </c>
      <c r="L68" s="15">
        <v>206503.63</v>
      </c>
      <c r="M68" s="13">
        <v>206503.63</v>
      </c>
      <c r="N68" s="6">
        <f t="shared" si="0"/>
        <v>399850000</v>
      </c>
      <c r="O68" s="46">
        <f t="shared" si="1"/>
        <v>206505.29110093118</v>
      </c>
      <c r="P68" s="47" t="str">
        <f t="shared" si="2"/>
        <v>SI</v>
      </c>
    </row>
    <row r="69" spans="1:16" ht="25.5">
      <c r="A69" s="16" t="s">
        <v>77</v>
      </c>
      <c r="B69" s="17" t="s">
        <v>10</v>
      </c>
      <c r="C69" s="18" t="s">
        <v>144</v>
      </c>
      <c r="D69" s="1" t="s">
        <v>75</v>
      </c>
      <c r="E69" s="1" t="s">
        <v>175</v>
      </c>
      <c r="F69" s="6">
        <v>189020000</v>
      </c>
      <c r="G69" s="15">
        <v>97620.68306589474</v>
      </c>
      <c r="H69" s="6">
        <v>189020000</v>
      </c>
      <c r="I69" s="15">
        <v>97620.68306589474</v>
      </c>
      <c r="J69" s="6">
        <v>189020000</v>
      </c>
      <c r="K69" s="15">
        <v>97620.68306589474</v>
      </c>
      <c r="L69" s="15">
        <v>68972.33</v>
      </c>
      <c r="M69" s="13">
        <v>68972.33</v>
      </c>
      <c r="N69" s="6">
        <f t="shared" si="0"/>
        <v>189020000</v>
      </c>
      <c r="O69" s="46">
        <f t="shared" si="1"/>
        <v>97620.68306589474</v>
      </c>
      <c r="P69" s="47" t="str">
        <f t="shared" si="2"/>
        <v>SI</v>
      </c>
    </row>
    <row r="70" spans="1:16" ht="38.25">
      <c r="A70" s="16" t="s">
        <v>78</v>
      </c>
      <c r="B70" s="17" t="s">
        <v>10</v>
      </c>
      <c r="C70" s="18" t="s">
        <v>145</v>
      </c>
      <c r="D70" s="1" t="s">
        <v>177</v>
      </c>
      <c r="E70" s="1" t="s">
        <v>176</v>
      </c>
      <c r="F70" s="6">
        <v>388945000</v>
      </c>
      <c r="G70" s="15">
        <v>200873.32861636032</v>
      </c>
      <c r="H70" s="6">
        <v>388945000</v>
      </c>
      <c r="I70" s="15">
        <v>200873.32861636032</v>
      </c>
      <c r="J70" s="6">
        <v>388945000</v>
      </c>
      <c r="K70" s="15">
        <v>200873.32861636032</v>
      </c>
      <c r="L70" s="15">
        <v>200294.26</v>
      </c>
      <c r="M70" s="13">
        <v>200294.26</v>
      </c>
      <c r="N70" s="6">
        <f t="shared" si="0"/>
        <v>388945000</v>
      </c>
      <c r="O70" s="46">
        <f t="shared" si="1"/>
        <v>200873.32861636032</v>
      </c>
      <c r="P70" s="47" t="str">
        <f t="shared" si="2"/>
        <v>SI</v>
      </c>
    </row>
    <row r="71" spans="1:16" ht="63.75">
      <c r="A71" s="16" t="s">
        <v>79</v>
      </c>
      <c r="B71" s="17"/>
      <c r="C71" s="18" t="s">
        <v>146</v>
      </c>
      <c r="F71" s="6"/>
      <c r="G71" s="15"/>
      <c r="H71" s="6">
        <v>750000000</v>
      </c>
      <c r="I71" s="15">
        <v>387342.67431711487</v>
      </c>
      <c r="J71" s="6">
        <v>750000000</v>
      </c>
      <c r="K71" s="15">
        <v>387342.67431711487</v>
      </c>
      <c r="L71" s="15"/>
      <c r="M71" s="13"/>
      <c r="N71" s="6"/>
      <c r="O71" s="46"/>
      <c r="P71" s="47"/>
    </row>
    <row r="72" spans="1:16" ht="25.5">
      <c r="A72" s="19" t="s">
        <v>79</v>
      </c>
      <c r="B72" s="20" t="s">
        <v>15</v>
      </c>
      <c r="C72" s="21" t="s">
        <v>147</v>
      </c>
      <c r="D72" s="1" t="s">
        <v>29</v>
      </c>
      <c r="E72" s="25" t="s">
        <v>158</v>
      </c>
      <c r="F72" s="6"/>
      <c r="G72" s="15"/>
      <c r="H72" s="6"/>
      <c r="I72" s="15"/>
      <c r="J72" s="6"/>
      <c r="K72" s="15"/>
      <c r="L72" s="15">
        <v>123949.2</v>
      </c>
      <c r="M72" s="13">
        <v>123949.2</v>
      </c>
      <c r="N72" s="6">
        <f t="shared" si="0"/>
        <v>0</v>
      </c>
      <c r="O72" s="46">
        <f>L72</f>
        <v>123949.2</v>
      </c>
      <c r="P72" s="47" t="str">
        <f t="shared" si="2"/>
        <v>NO</v>
      </c>
    </row>
    <row r="73" spans="1:16" ht="38.25">
      <c r="A73" s="19" t="s">
        <v>79</v>
      </c>
      <c r="B73" s="20" t="s">
        <v>17</v>
      </c>
      <c r="C73" s="21" t="s">
        <v>192</v>
      </c>
      <c r="D73" s="1" t="s">
        <v>29</v>
      </c>
      <c r="E73" s="25" t="s">
        <v>158</v>
      </c>
      <c r="F73" s="6"/>
      <c r="G73" s="15"/>
      <c r="H73" s="6"/>
      <c r="I73" s="15"/>
      <c r="J73" s="6"/>
      <c r="K73" s="15"/>
      <c r="L73" s="15">
        <v>263393.02</v>
      </c>
      <c r="M73" s="13">
        <v>263393.02</v>
      </c>
      <c r="N73" s="6">
        <f>F73</f>
        <v>0</v>
      </c>
      <c r="O73" s="46">
        <f>L73</f>
        <v>263393.02</v>
      </c>
      <c r="P73" s="47" t="str">
        <f aca="true" t="shared" si="3" ref="P73:P83">IF(M73=O73,"NO","SI")</f>
        <v>NO</v>
      </c>
    </row>
    <row r="74" spans="1:21" ht="51">
      <c r="A74" s="16" t="s">
        <v>80</v>
      </c>
      <c r="B74" s="17" t="s">
        <v>10</v>
      </c>
      <c r="C74" s="18" t="s">
        <v>148</v>
      </c>
      <c r="D74" s="1" t="s">
        <v>11</v>
      </c>
      <c r="E74" s="41" t="s">
        <v>193</v>
      </c>
      <c r="F74" s="6"/>
      <c r="G74" s="15"/>
      <c r="H74" s="6">
        <v>180000000</v>
      </c>
      <c r="I74" s="15">
        <v>92962.24183610757</v>
      </c>
      <c r="J74" s="6">
        <v>180000000</v>
      </c>
      <c r="K74" s="15">
        <v>92962.24183610757</v>
      </c>
      <c r="L74" s="15">
        <v>77258.55</v>
      </c>
      <c r="M74" s="13">
        <v>77258.55</v>
      </c>
      <c r="N74" s="6">
        <f>H74</f>
        <v>180000000</v>
      </c>
      <c r="O74" s="46">
        <f aca="true" t="shared" si="4" ref="O74:O81">N74/1936.27</f>
        <v>92962.24183610757</v>
      </c>
      <c r="P74" s="47" t="str">
        <f t="shared" si="3"/>
        <v>SI</v>
      </c>
      <c r="R74" s="49"/>
      <c r="S74" s="50"/>
      <c r="T74" s="51"/>
      <c r="U74" s="51"/>
    </row>
    <row r="75" spans="1:21" ht="51">
      <c r="A75" s="16" t="s">
        <v>81</v>
      </c>
      <c r="B75" s="17" t="s">
        <v>10</v>
      </c>
      <c r="C75" s="18" t="s">
        <v>190</v>
      </c>
      <c r="D75" s="1" t="s">
        <v>11</v>
      </c>
      <c r="E75" s="41" t="s">
        <v>193</v>
      </c>
      <c r="F75" s="6"/>
      <c r="G75" s="15"/>
      <c r="H75" s="6">
        <v>170000000</v>
      </c>
      <c r="I75" s="15">
        <v>87797.6728452127</v>
      </c>
      <c r="J75" s="22">
        <v>140000000</v>
      </c>
      <c r="K75" s="23">
        <v>72303.97</v>
      </c>
      <c r="L75" s="23">
        <v>63940.75</v>
      </c>
      <c r="M75" s="13">
        <v>63940.75</v>
      </c>
      <c r="N75" s="6">
        <f aca="true" t="shared" si="5" ref="N75:N81">H75</f>
        <v>170000000</v>
      </c>
      <c r="O75" s="46">
        <f t="shared" si="4"/>
        <v>87797.6728452127</v>
      </c>
      <c r="P75" s="47" t="str">
        <f t="shared" si="3"/>
        <v>SI</v>
      </c>
      <c r="R75" s="49"/>
      <c r="S75" s="50"/>
      <c r="T75" s="51"/>
      <c r="U75" s="51"/>
    </row>
    <row r="76" spans="1:21" ht="38.25">
      <c r="A76" s="16" t="s">
        <v>82</v>
      </c>
      <c r="B76" s="17" t="s">
        <v>10</v>
      </c>
      <c r="C76" s="18" t="s">
        <v>149</v>
      </c>
      <c r="D76" s="1" t="s">
        <v>11</v>
      </c>
      <c r="E76" s="41" t="s">
        <v>193</v>
      </c>
      <c r="F76" s="6"/>
      <c r="G76" s="15"/>
      <c r="H76" s="6">
        <v>190000000</v>
      </c>
      <c r="I76" s="15">
        <v>98126.81082700244</v>
      </c>
      <c r="J76" s="6">
        <v>190000000</v>
      </c>
      <c r="K76" s="15">
        <v>98126.81082700244</v>
      </c>
      <c r="L76" s="15">
        <v>90295.6</v>
      </c>
      <c r="M76" s="13">
        <v>90295.6</v>
      </c>
      <c r="N76" s="6">
        <f t="shared" si="5"/>
        <v>190000000</v>
      </c>
      <c r="O76" s="46">
        <f t="shared" si="4"/>
        <v>98126.81082700244</v>
      </c>
      <c r="P76" s="47" t="str">
        <f t="shared" si="3"/>
        <v>SI</v>
      </c>
      <c r="R76" s="49"/>
      <c r="S76" s="50"/>
      <c r="T76" s="51"/>
      <c r="U76" s="51"/>
    </row>
    <row r="77" spans="1:21" s="40" customFormat="1" ht="38.25">
      <c r="A77" s="16" t="s">
        <v>83</v>
      </c>
      <c r="B77" s="17" t="s">
        <v>10</v>
      </c>
      <c r="C77" s="38" t="s">
        <v>150</v>
      </c>
      <c r="D77" s="39" t="s">
        <v>11</v>
      </c>
      <c r="E77" s="41" t="s">
        <v>193</v>
      </c>
      <c r="F77" s="28"/>
      <c r="G77" s="29"/>
      <c r="H77" s="26">
        <v>70000000</v>
      </c>
      <c r="I77" s="27">
        <v>36151.98293626405</v>
      </c>
      <c r="J77" s="26">
        <v>70000000</v>
      </c>
      <c r="K77" s="27">
        <v>36151.98293626405</v>
      </c>
      <c r="L77" s="27">
        <v>20574.37</v>
      </c>
      <c r="M77" s="13">
        <v>20574.37</v>
      </c>
      <c r="N77" s="6">
        <f t="shared" si="5"/>
        <v>70000000</v>
      </c>
      <c r="O77" s="46">
        <f t="shared" si="4"/>
        <v>36151.98293626405</v>
      </c>
      <c r="P77" s="47" t="str">
        <f t="shared" si="3"/>
        <v>SI</v>
      </c>
      <c r="R77" s="49"/>
      <c r="S77" s="50"/>
      <c r="T77" s="51"/>
      <c r="U77" s="51"/>
    </row>
    <row r="78" spans="1:21" ht="51">
      <c r="A78" s="16" t="s">
        <v>84</v>
      </c>
      <c r="B78" s="17" t="s">
        <v>10</v>
      </c>
      <c r="C78" s="18" t="s">
        <v>151</v>
      </c>
      <c r="D78" s="1" t="s">
        <v>11</v>
      </c>
      <c r="E78" s="41" t="s">
        <v>193</v>
      </c>
      <c r="F78" s="6"/>
      <c r="G78" s="15"/>
      <c r="H78" s="6">
        <v>140000000</v>
      </c>
      <c r="I78" s="15">
        <v>72303.9658725281</v>
      </c>
      <c r="J78" s="6">
        <v>140000000</v>
      </c>
      <c r="K78" s="15">
        <v>72303.9658725281</v>
      </c>
      <c r="L78" s="15">
        <v>72287.47</v>
      </c>
      <c r="M78" s="13">
        <v>72287.47</v>
      </c>
      <c r="N78" s="6">
        <f t="shared" si="5"/>
        <v>140000000</v>
      </c>
      <c r="O78" s="46">
        <f t="shared" si="4"/>
        <v>72303.9658725281</v>
      </c>
      <c r="P78" s="47" t="str">
        <f t="shared" si="3"/>
        <v>SI</v>
      </c>
      <c r="R78" s="49"/>
      <c r="S78" s="50"/>
      <c r="T78" s="51"/>
      <c r="U78" s="51"/>
    </row>
    <row r="79" spans="1:21" ht="38.25">
      <c r="A79" s="16" t="s">
        <v>85</v>
      </c>
      <c r="B79" s="17" t="s">
        <v>10</v>
      </c>
      <c r="C79" s="18" t="s">
        <v>152</v>
      </c>
      <c r="D79" s="1" t="s">
        <v>11</v>
      </c>
      <c r="E79" s="41" t="s">
        <v>193</v>
      </c>
      <c r="F79" s="6"/>
      <c r="G79" s="15"/>
      <c r="H79" s="6">
        <v>140000000</v>
      </c>
      <c r="I79" s="15">
        <v>72303.9658725281</v>
      </c>
      <c r="J79" s="6">
        <v>140000000</v>
      </c>
      <c r="K79" s="15">
        <v>72303.9658725281</v>
      </c>
      <c r="L79" s="15">
        <v>66194.8</v>
      </c>
      <c r="M79" s="13">
        <v>66194.8</v>
      </c>
      <c r="N79" s="6">
        <f t="shared" si="5"/>
        <v>140000000</v>
      </c>
      <c r="O79" s="46">
        <f t="shared" si="4"/>
        <v>72303.9658725281</v>
      </c>
      <c r="P79" s="47" t="str">
        <f t="shared" si="3"/>
        <v>SI</v>
      </c>
      <c r="R79" s="49"/>
      <c r="S79" s="50"/>
      <c r="T79" s="51"/>
      <c r="U79" s="51"/>
    </row>
    <row r="80" spans="1:21" ht="38.25">
      <c r="A80" s="16" t="s">
        <v>86</v>
      </c>
      <c r="B80" s="17" t="s">
        <v>10</v>
      </c>
      <c r="C80" s="18" t="s">
        <v>191</v>
      </c>
      <c r="D80" s="1" t="s">
        <v>11</v>
      </c>
      <c r="E80" s="41" t="s">
        <v>193</v>
      </c>
      <c r="F80" s="6"/>
      <c r="G80" s="15"/>
      <c r="H80" s="6">
        <v>70000000</v>
      </c>
      <c r="I80" s="15">
        <v>36151.98293626405</v>
      </c>
      <c r="J80" s="22">
        <v>100000000</v>
      </c>
      <c r="K80" s="15">
        <v>51645.68990894865</v>
      </c>
      <c r="L80" s="15">
        <v>51540.79</v>
      </c>
      <c r="M80" s="13">
        <v>51540.79</v>
      </c>
      <c r="N80" s="6">
        <f t="shared" si="5"/>
        <v>70000000</v>
      </c>
      <c r="O80" s="46">
        <f t="shared" si="4"/>
        <v>36151.98293626405</v>
      </c>
      <c r="P80" s="47" t="str">
        <f t="shared" si="3"/>
        <v>SI</v>
      </c>
      <c r="R80" s="49"/>
      <c r="S80" s="50"/>
      <c r="T80" s="51"/>
      <c r="U80" s="51"/>
    </row>
    <row r="81" spans="1:21" ht="38.25">
      <c r="A81" s="16" t="s">
        <v>87</v>
      </c>
      <c r="B81" s="17" t="s">
        <v>10</v>
      </c>
      <c r="C81" s="18" t="s">
        <v>153</v>
      </c>
      <c r="D81" s="1" t="s">
        <v>11</v>
      </c>
      <c r="E81" s="41" t="s">
        <v>193</v>
      </c>
      <c r="F81" s="6"/>
      <c r="G81" s="15"/>
      <c r="H81" s="6">
        <v>40000000</v>
      </c>
      <c r="I81" s="15">
        <v>20658.27596357946</v>
      </c>
      <c r="J81" s="6">
        <v>40000000</v>
      </c>
      <c r="K81" s="15">
        <v>20658.27596357946</v>
      </c>
      <c r="L81" s="15">
        <v>18795.55</v>
      </c>
      <c r="M81" s="13">
        <v>18795.55</v>
      </c>
      <c r="N81" s="6">
        <f t="shared" si="5"/>
        <v>40000000</v>
      </c>
      <c r="O81" s="46">
        <f t="shared" si="4"/>
        <v>20658.27596357946</v>
      </c>
      <c r="P81" s="47" t="str">
        <f t="shared" si="3"/>
        <v>SI</v>
      </c>
      <c r="R81" s="49"/>
      <c r="S81" s="50"/>
      <c r="T81" s="51"/>
      <c r="U81" s="51"/>
    </row>
    <row r="82" spans="1:21" ht="18">
      <c r="A82" s="16"/>
      <c r="B82" s="17"/>
      <c r="C82" s="67" t="s">
        <v>202</v>
      </c>
      <c r="E82" s="41"/>
      <c r="F82" s="6"/>
      <c r="G82" s="15"/>
      <c r="H82" s="6"/>
      <c r="I82" s="15"/>
      <c r="J82" s="6"/>
      <c r="K82" s="15"/>
      <c r="L82" s="15"/>
      <c r="M82" s="13"/>
      <c r="N82" s="6"/>
      <c r="O82" s="46"/>
      <c r="P82" s="47"/>
      <c r="R82" s="64"/>
      <c r="S82" s="65"/>
      <c r="T82" s="66"/>
      <c r="U82" s="66"/>
    </row>
    <row r="83" spans="1:22" s="62" customFormat="1" ht="51">
      <c r="A83" s="16" t="s">
        <v>200</v>
      </c>
      <c r="B83" s="17" t="s">
        <v>10</v>
      </c>
      <c r="C83" s="18" t="s">
        <v>201</v>
      </c>
      <c r="D83" s="60" t="s">
        <v>29</v>
      </c>
      <c r="E83" s="25" t="s">
        <v>158</v>
      </c>
      <c r="F83" s="26"/>
      <c r="G83" s="27"/>
      <c r="H83" s="26"/>
      <c r="I83" s="27"/>
      <c r="J83" s="26"/>
      <c r="K83" s="27"/>
      <c r="L83" s="26"/>
      <c r="M83" s="13">
        <v>137950.11</v>
      </c>
      <c r="N83" s="26">
        <v>0</v>
      </c>
      <c r="O83" s="61">
        <v>137950.11</v>
      </c>
      <c r="P83" s="47" t="str">
        <f t="shared" si="3"/>
        <v>NO</v>
      </c>
      <c r="R83" s="63"/>
      <c r="S83" s="63"/>
      <c r="T83" s="63"/>
      <c r="U83" s="63"/>
      <c r="V83" s="63"/>
    </row>
    <row r="84" spans="1:13" ht="12.75">
      <c r="A84" s="16"/>
      <c r="B84" s="17"/>
      <c r="C84" s="18"/>
      <c r="F84" s="6"/>
      <c r="G84" s="15"/>
      <c r="H84" s="6"/>
      <c r="I84" s="15"/>
      <c r="L84" s="42"/>
      <c r="M84" s="42"/>
    </row>
    <row r="85" spans="1:13" ht="12.75">
      <c r="A85" s="16"/>
      <c r="B85" s="17"/>
      <c r="C85" s="18"/>
      <c r="F85" s="6"/>
      <c r="G85" s="15"/>
      <c r="H85" s="6"/>
      <c r="I85" s="15"/>
      <c r="M85" s="13"/>
    </row>
    <row r="86" spans="1:15" ht="12.75">
      <c r="A86" s="54"/>
      <c r="B86" s="55"/>
      <c r="C86" s="53" t="s">
        <v>199</v>
      </c>
      <c r="D86" s="56"/>
      <c r="E86" s="56"/>
      <c r="F86" s="57"/>
      <c r="G86" s="58"/>
      <c r="H86" s="57"/>
      <c r="I86" s="58"/>
      <c r="J86" s="56"/>
      <c r="K86" s="57"/>
      <c r="L86" s="57"/>
      <c r="M86" s="59">
        <f>SUM(M2:M85)</f>
        <v>6502837.829999999</v>
      </c>
      <c r="N86" s="68"/>
      <c r="O86" s="68">
        <f>SUM(O2:O85)</f>
        <v>6208602.405569833</v>
      </c>
    </row>
    <row r="87" spans="1:13" ht="12.75">
      <c r="A87" s="16"/>
      <c r="B87" s="17"/>
      <c r="C87" s="18"/>
      <c r="F87" s="6"/>
      <c r="G87" s="15"/>
      <c r="H87" s="6"/>
      <c r="I87" s="15"/>
      <c r="M87" s="13"/>
    </row>
    <row r="88" spans="1:13" ht="12.75">
      <c r="A88" s="16"/>
      <c r="B88" s="17"/>
      <c r="C88" s="18"/>
      <c r="F88" s="6"/>
      <c r="G88" s="15"/>
      <c r="H88" s="6"/>
      <c r="I88" s="15"/>
      <c r="M88" s="13"/>
    </row>
    <row r="89" spans="1:13" ht="12.75">
      <c r="A89" s="16"/>
      <c r="B89" s="17"/>
      <c r="C89" s="18"/>
      <c r="F89" s="6"/>
      <c r="G89" s="15"/>
      <c r="H89" s="6"/>
      <c r="I89" s="15"/>
      <c r="M89" s="13"/>
    </row>
    <row r="90" spans="1:13" ht="12.75">
      <c r="A90" s="16"/>
      <c r="B90" s="17"/>
      <c r="C90" s="18"/>
      <c r="F90" s="6"/>
      <c r="G90" s="15"/>
      <c r="H90" s="6"/>
      <c r="I90" s="15"/>
      <c r="M90" s="13"/>
    </row>
    <row r="91" spans="1:13" ht="12.75">
      <c r="A91" s="16"/>
      <c r="B91" s="17"/>
      <c r="C91" s="18"/>
      <c r="F91" s="6"/>
      <c r="G91" s="15"/>
      <c r="H91" s="6"/>
      <c r="I91" s="15"/>
      <c r="M91" s="13"/>
    </row>
    <row r="92" spans="1:13" ht="12.75">
      <c r="A92" s="16"/>
      <c r="B92" s="17"/>
      <c r="C92" s="18"/>
      <c r="F92" s="6"/>
      <c r="G92" s="15"/>
      <c r="H92" s="6"/>
      <c r="I92" s="15"/>
      <c r="M92" s="13"/>
    </row>
    <row r="93" spans="1:13" ht="12.75">
      <c r="A93" s="16"/>
      <c r="B93" s="17"/>
      <c r="C93" s="18"/>
      <c r="F93" s="6"/>
      <c r="G93" s="15"/>
      <c r="H93" s="6"/>
      <c r="I93" s="15"/>
      <c r="M93" s="13"/>
    </row>
    <row r="94" spans="1:13" ht="12.75">
      <c r="A94" s="16"/>
      <c r="B94" s="17"/>
      <c r="C94" s="18"/>
      <c r="F94" s="6"/>
      <c r="G94" s="15"/>
      <c r="H94" s="6"/>
      <c r="I94" s="15"/>
      <c r="M94" s="13"/>
    </row>
    <row r="95" spans="1:13" ht="12.75">
      <c r="A95" s="16"/>
      <c r="B95" s="17"/>
      <c r="C95" s="18"/>
      <c r="F95" s="6"/>
      <c r="G95" s="15"/>
      <c r="H95" s="6"/>
      <c r="I95" s="15"/>
      <c r="M95" s="13"/>
    </row>
    <row r="96" spans="1:13" ht="12.75">
      <c r="A96" s="16"/>
      <c r="B96" s="17"/>
      <c r="C96" s="18"/>
      <c r="F96" s="6"/>
      <c r="G96" s="15"/>
      <c r="H96" s="6"/>
      <c r="I96" s="15"/>
      <c r="M96" s="13"/>
    </row>
    <row r="97" spans="1:13" ht="12.75">
      <c r="A97" s="16"/>
      <c r="B97" s="17"/>
      <c r="C97" s="18"/>
      <c r="F97" s="6"/>
      <c r="G97" s="15"/>
      <c r="H97" s="6"/>
      <c r="I97" s="15"/>
      <c r="M97" s="13"/>
    </row>
    <row r="98" spans="1:13" ht="12.75">
      <c r="A98" s="16"/>
      <c r="B98" s="17"/>
      <c r="C98" s="18"/>
      <c r="F98" s="6"/>
      <c r="G98" s="15"/>
      <c r="H98" s="6"/>
      <c r="I98" s="15"/>
      <c r="M98" s="13"/>
    </row>
    <row r="99" spans="1:13" ht="12.75">
      <c r="A99" s="16"/>
      <c r="B99" s="17"/>
      <c r="C99" s="18"/>
      <c r="F99" s="6"/>
      <c r="G99" s="15"/>
      <c r="H99" s="6"/>
      <c r="I99" s="15"/>
      <c r="M99" s="13"/>
    </row>
    <row r="100" spans="1:13" ht="12.75">
      <c r="A100" s="16"/>
      <c r="B100" s="17"/>
      <c r="C100" s="18"/>
      <c r="F100" s="6"/>
      <c r="G100" s="15"/>
      <c r="H100" s="6"/>
      <c r="I100" s="15"/>
      <c r="M100" s="13"/>
    </row>
    <row r="101" spans="1:13" ht="12.75">
      <c r="A101" s="16"/>
      <c r="B101" s="17"/>
      <c r="C101" s="18"/>
      <c r="F101" s="6"/>
      <c r="G101" s="15"/>
      <c r="H101" s="6"/>
      <c r="I101" s="15"/>
      <c r="M101" s="13"/>
    </row>
    <row r="102" spans="1:13" ht="12.75">
      <c r="A102" s="16"/>
      <c r="B102" s="17"/>
      <c r="C102" s="18"/>
      <c r="F102" s="6"/>
      <c r="G102" s="15"/>
      <c r="H102" s="6"/>
      <c r="I102" s="15"/>
      <c r="M102" s="13"/>
    </row>
    <row r="103" spans="1:13" ht="12.75">
      <c r="A103" s="16"/>
      <c r="B103" s="17"/>
      <c r="C103" s="18"/>
      <c r="F103" s="6"/>
      <c r="G103" s="15"/>
      <c r="H103" s="6"/>
      <c r="I103" s="15"/>
      <c r="M103" s="13"/>
    </row>
    <row r="104" spans="1:13" ht="12.75">
      <c r="A104" s="16"/>
      <c r="B104" s="17"/>
      <c r="C104" s="18"/>
      <c r="F104" s="6"/>
      <c r="G104" s="15"/>
      <c r="H104" s="6"/>
      <c r="I104" s="15"/>
      <c r="M104" s="13"/>
    </row>
    <row r="105" spans="1:13" ht="12.75">
      <c r="A105" s="16"/>
      <c r="B105" s="17"/>
      <c r="C105" s="18"/>
      <c r="F105" s="6"/>
      <c r="G105" s="15"/>
      <c r="H105" s="6"/>
      <c r="I105" s="15"/>
      <c r="M105" s="13"/>
    </row>
    <row r="106" spans="1:13" ht="12.75">
      <c r="A106" s="16"/>
      <c r="B106" s="17"/>
      <c r="C106" s="18"/>
      <c r="F106" s="6"/>
      <c r="G106" s="15"/>
      <c r="H106" s="6"/>
      <c r="I106" s="15"/>
      <c r="M106" s="13"/>
    </row>
    <row r="107" spans="1:13" ht="12.75">
      <c r="A107" s="16"/>
      <c r="B107" s="17"/>
      <c r="C107" s="18"/>
      <c r="F107" s="6"/>
      <c r="G107" s="15"/>
      <c r="H107" s="6"/>
      <c r="I107" s="15"/>
      <c r="M107" s="13"/>
    </row>
    <row r="108" spans="1:13" ht="12.75">
      <c r="A108" s="16"/>
      <c r="B108" s="17"/>
      <c r="C108" s="18"/>
      <c r="F108" s="6"/>
      <c r="G108" s="15"/>
      <c r="H108" s="6"/>
      <c r="I108" s="15"/>
      <c r="M108" s="13"/>
    </row>
    <row r="109" spans="1:13" ht="12.75">
      <c r="A109" s="16"/>
      <c r="B109" s="17"/>
      <c r="C109" s="18"/>
      <c r="F109" s="6"/>
      <c r="G109" s="15"/>
      <c r="H109" s="6"/>
      <c r="I109" s="15"/>
      <c r="M109" s="13"/>
    </row>
    <row r="110" spans="1:13" ht="12.75">
      <c r="A110" s="16"/>
      <c r="B110" s="17"/>
      <c r="C110" s="18"/>
      <c r="F110" s="6"/>
      <c r="G110" s="15"/>
      <c r="H110" s="6"/>
      <c r="I110" s="15"/>
      <c r="M110" s="13"/>
    </row>
    <row r="111" spans="1:13" ht="12.75">
      <c r="A111" s="16"/>
      <c r="B111" s="17"/>
      <c r="C111" s="18"/>
      <c r="F111" s="6"/>
      <c r="G111" s="15"/>
      <c r="H111" s="6"/>
      <c r="I111" s="15"/>
      <c r="M111" s="13"/>
    </row>
    <row r="112" spans="1:13" ht="12.75">
      <c r="A112" s="16"/>
      <c r="B112" s="17"/>
      <c r="C112" s="18"/>
      <c r="F112" s="6"/>
      <c r="G112" s="15"/>
      <c r="H112" s="6"/>
      <c r="I112" s="15"/>
      <c r="M112" s="13"/>
    </row>
    <row r="113" spans="1:13" ht="12.75">
      <c r="A113" s="16"/>
      <c r="B113" s="17"/>
      <c r="C113" s="18"/>
      <c r="F113" s="6"/>
      <c r="G113" s="15"/>
      <c r="H113" s="6"/>
      <c r="I113" s="15"/>
      <c r="M113" s="13"/>
    </row>
    <row r="114" spans="1:13" ht="12.75">
      <c r="A114" s="16"/>
      <c r="B114" s="17"/>
      <c r="C114" s="18"/>
      <c r="F114" s="6"/>
      <c r="G114" s="15"/>
      <c r="H114" s="6"/>
      <c r="I114" s="15"/>
      <c r="M114" s="13"/>
    </row>
    <row r="115" spans="1:13" ht="12.75">
      <c r="A115" s="16"/>
      <c r="B115" s="17"/>
      <c r="C115" s="18"/>
      <c r="F115" s="6"/>
      <c r="G115" s="15"/>
      <c r="H115" s="6"/>
      <c r="I115" s="15"/>
      <c r="M115" s="13"/>
    </row>
    <row r="116" spans="1:13" ht="12.75">
      <c r="A116" s="16"/>
      <c r="B116" s="17"/>
      <c r="C116" s="18"/>
      <c r="F116" s="6"/>
      <c r="G116" s="15"/>
      <c r="H116" s="6"/>
      <c r="I116" s="15"/>
      <c r="M116" s="13"/>
    </row>
    <row r="117" spans="1:13" ht="12.75">
      <c r="A117" s="16"/>
      <c r="B117" s="17"/>
      <c r="C117" s="18"/>
      <c r="F117" s="6"/>
      <c r="G117" s="15"/>
      <c r="H117" s="6"/>
      <c r="I117" s="15"/>
      <c r="M117" s="13"/>
    </row>
    <row r="118" spans="1:13" ht="12.75">
      <c r="A118" s="16"/>
      <c r="B118" s="17"/>
      <c r="C118" s="18"/>
      <c r="F118" s="6"/>
      <c r="G118" s="15"/>
      <c r="H118" s="6"/>
      <c r="I118" s="15"/>
      <c r="M118" s="13"/>
    </row>
    <row r="119" spans="1:13" ht="12.75">
      <c r="A119" s="16"/>
      <c r="B119" s="17"/>
      <c r="C119" s="18"/>
      <c r="F119" s="6"/>
      <c r="G119" s="15"/>
      <c r="H119" s="6"/>
      <c r="I119" s="15"/>
      <c r="M119" s="13"/>
    </row>
    <row r="120" spans="1:13" ht="12.75">
      <c r="A120" s="16"/>
      <c r="B120" s="17"/>
      <c r="C120" s="18"/>
      <c r="F120" s="6"/>
      <c r="G120" s="15"/>
      <c r="H120" s="6"/>
      <c r="I120" s="15"/>
      <c r="M120" s="13"/>
    </row>
    <row r="121" spans="1:13" ht="12.75">
      <c r="A121" s="16"/>
      <c r="B121" s="17"/>
      <c r="C121" s="18"/>
      <c r="F121" s="6"/>
      <c r="G121" s="15"/>
      <c r="H121" s="6"/>
      <c r="I121" s="15"/>
      <c r="M121" s="13"/>
    </row>
    <row r="122" spans="1:13" ht="12.75">
      <c r="A122" s="16"/>
      <c r="B122" s="17"/>
      <c r="C122" s="18"/>
      <c r="F122" s="6"/>
      <c r="G122" s="15"/>
      <c r="H122" s="6"/>
      <c r="I122" s="15"/>
      <c r="M122" s="13"/>
    </row>
    <row r="123" spans="1:13" ht="12.75">
      <c r="A123" s="16"/>
      <c r="B123" s="17"/>
      <c r="C123" s="18"/>
      <c r="F123" s="6"/>
      <c r="G123" s="15"/>
      <c r="H123" s="6"/>
      <c r="I123" s="15"/>
      <c r="M123" s="13"/>
    </row>
    <row r="124" spans="1:13" ht="12.75">
      <c r="A124" s="16"/>
      <c r="B124" s="17"/>
      <c r="C124" s="18"/>
      <c r="F124" s="6"/>
      <c r="G124" s="15"/>
      <c r="H124" s="6"/>
      <c r="I124" s="15"/>
      <c r="M124" s="13"/>
    </row>
    <row r="125" spans="1:13" ht="12.75">
      <c r="A125" s="16"/>
      <c r="B125" s="17"/>
      <c r="C125" s="18"/>
      <c r="F125" s="6"/>
      <c r="G125" s="15"/>
      <c r="H125" s="6"/>
      <c r="I125" s="15"/>
      <c r="M125" s="13"/>
    </row>
    <row r="126" spans="1:13" ht="12.75">
      <c r="A126" s="16"/>
      <c r="B126" s="17"/>
      <c r="C126" s="18"/>
      <c r="F126" s="6"/>
      <c r="G126" s="15"/>
      <c r="H126" s="6"/>
      <c r="I126" s="15"/>
      <c r="M126" s="13"/>
    </row>
    <row r="127" spans="1:13" ht="12.75">
      <c r="A127" s="16"/>
      <c r="B127" s="17"/>
      <c r="C127" s="18"/>
      <c r="F127" s="6"/>
      <c r="G127" s="15"/>
      <c r="H127" s="6"/>
      <c r="I127" s="15"/>
      <c r="M127" s="13"/>
    </row>
    <row r="128" spans="1:13" ht="12.75">
      <c r="A128" s="16"/>
      <c r="B128" s="17"/>
      <c r="C128" s="18"/>
      <c r="F128" s="6"/>
      <c r="G128" s="15"/>
      <c r="H128" s="6"/>
      <c r="I128" s="15"/>
      <c r="M128" s="13"/>
    </row>
    <row r="129" spans="1:13" ht="12.75">
      <c r="A129" s="16"/>
      <c r="B129" s="17"/>
      <c r="C129" s="18"/>
      <c r="F129" s="6"/>
      <c r="G129" s="15"/>
      <c r="H129" s="6"/>
      <c r="I129" s="15"/>
      <c r="M129" s="13"/>
    </row>
    <row r="130" spans="1:13" ht="12.75">
      <c r="A130" s="16"/>
      <c r="B130" s="17"/>
      <c r="C130" s="18"/>
      <c r="F130" s="6"/>
      <c r="G130" s="15"/>
      <c r="H130" s="6"/>
      <c r="I130" s="15"/>
      <c r="M130" s="13"/>
    </row>
    <row r="131" spans="1:13" ht="12.75">
      <c r="A131" s="16"/>
      <c r="B131" s="17"/>
      <c r="C131" s="18"/>
      <c r="F131" s="6"/>
      <c r="G131" s="15"/>
      <c r="H131" s="6"/>
      <c r="I131" s="15"/>
      <c r="M131" s="13"/>
    </row>
    <row r="132" spans="1:13" ht="12.75">
      <c r="A132" s="16"/>
      <c r="B132" s="17"/>
      <c r="C132" s="18"/>
      <c r="F132" s="6"/>
      <c r="G132" s="15"/>
      <c r="H132" s="6"/>
      <c r="I132" s="15"/>
      <c r="M132" s="13"/>
    </row>
    <row r="133" spans="1:13" ht="12.75">
      <c r="A133" s="16"/>
      <c r="B133" s="17"/>
      <c r="C133" s="18"/>
      <c r="F133" s="6"/>
      <c r="G133" s="15"/>
      <c r="H133" s="6"/>
      <c r="I133" s="15"/>
      <c r="M133" s="13"/>
    </row>
    <row r="134" spans="1:13" ht="12.75">
      <c r="A134" s="16"/>
      <c r="B134" s="17"/>
      <c r="C134" s="18"/>
      <c r="F134" s="6"/>
      <c r="G134" s="15"/>
      <c r="H134" s="6"/>
      <c r="I134" s="15"/>
      <c r="M134" s="13"/>
    </row>
    <row r="135" spans="1:13" ht="12.75">
      <c r="A135" s="16"/>
      <c r="B135" s="17"/>
      <c r="C135" s="18"/>
      <c r="F135" s="6"/>
      <c r="G135" s="15"/>
      <c r="H135" s="6"/>
      <c r="I135" s="15"/>
      <c r="M135" s="13"/>
    </row>
    <row r="136" spans="1:13" ht="12.75">
      <c r="A136" s="16"/>
      <c r="B136" s="17"/>
      <c r="C136" s="18"/>
      <c r="F136" s="6"/>
      <c r="G136" s="15"/>
      <c r="H136" s="6"/>
      <c r="I136" s="15"/>
      <c r="M136" s="13"/>
    </row>
    <row r="137" spans="1:13" ht="12.75">
      <c r="A137" s="16"/>
      <c r="B137" s="17"/>
      <c r="C137" s="18"/>
      <c r="F137" s="6"/>
      <c r="G137" s="15"/>
      <c r="H137" s="6"/>
      <c r="I137" s="15"/>
      <c r="M137" s="13"/>
    </row>
    <row r="138" spans="1:13" ht="12.75">
      <c r="A138" s="16"/>
      <c r="B138" s="17"/>
      <c r="C138" s="18"/>
      <c r="F138" s="6"/>
      <c r="G138" s="15"/>
      <c r="H138" s="6"/>
      <c r="I138" s="15"/>
      <c r="M138" s="13"/>
    </row>
    <row r="139" spans="1:13" ht="12.75">
      <c r="A139" s="16"/>
      <c r="B139" s="17"/>
      <c r="C139" s="18"/>
      <c r="F139" s="6"/>
      <c r="G139" s="15"/>
      <c r="H139" s="6"/>
      <c r="I139" s="15"/>
      <c r="M139" s="13"/>
    </row>
    <row r="140" spans="1:13" ht="12.75">
      <c r="A140" s="16"/>
      <c r="B140" s="17"/>
      <c r="C140" s="18"/>
      <c r="F140" s="6"/>
      <c r="G140" s="15"/>
      <c r="H140" s="6"/>
      <c r="I140" s="15"/>
      <c r="M140" s="13"/>
    </row>
    <row r="141" spans="1:13" ht="12.75">
      <c r="A141" s="16"/>
      <c r="B141" s="17"/>
      <c r="C141" s="18"/>
      <c r="F141" s="6"/>
      <c r="G141" s="15"/>
      <c r="H141" s="6"/>
      <c r="I141" s="15"/>
      <c r="M141" s="13"/>
    </row>
    <row r="142" spans="1:13" ht="12.75">
      <c r="A142" s="16"/>
      <c r="B142" s="17"/>
      <c r="C142" s="18"/>
      <c r="F142" s="6"/>
      <c r="G142" s="15"/>
      <c r="H142" s="6"/>
      <c r="I142" s="15"/>
      <c r="M142" s="13"/>
    </row>
    <row r="143" spans="1:13" ht="12.75">
      <c r="A143" s="16"/>
      <c r="B143" s="17"/>
      <c r="C143" s="18"/>
      <c r="F143" s="6"/>
      <c r="G143" s="15"/>
      <c r="H143" s="6"/>
      <c r="I143" s="15"/>
      <c r="M143" s="13"/>
    </row>
    <row r="144" spans="1:13" ht="12.75">
      <c r="A144" s="16"/>
      <c r="B144" s="17"/>
      <c r="C144" s="18"/>
      <c r="F144" s="6"/>
      <c r="G144" s="15"/>
      <c r="H144" s="6"/>
      <c r="I144" s="15"/>
      <c r="M144" s="13"/>
    </row>
    <row r="145" spans="1:13" ht="12.75">
      <c r="A145" s="16"/>
      <c r="B145" s="17"/>
      <c r="C145" s="18"/>
      <c r="F145" s="6"/>
      <c r="G145" s="15"/>
      <c r="H145" s="6"/>
      <c r="I145" s="15"/>
      <c r="M145" s="13"/>
    </row>
    <row r="146" spans="1:13" ht="12.75">
      <c r="A146" s="16"/>
      <c r="B146" s="17"/>
      <c r="C146" s="18"/>
      <c r="F146" s="6"/>
      <c r="G146" s="15"/>
      <c r="H146" s="6"/>
      <c r="I146" s="15"/>
      <c r="M146" s="13"/>
    </row>
    <row r="147" spans="1:13" ht="12.75">
      <c r="A147" s="16"/>
      <c r="B147" s="17"/>
      <c r="C147" s="18"/>
      <c r="F147" s="6"/>
      <c r="G147" s="15"/>
      <c r="H147" s="6"/>
      <c r="I147" s="15"/>
      <c r="M147" s="13"/>
    </row>
    <row r="148" spans="1:13" ht="12.75">
      <c r="A148" s="16"/>
      <c r="B148" s="17"/>
      <c r="C148" s="18"/>
      <c r="F148" s="6"/>
      <c r="G148" s="15"/>
      <c r="H148" s="6"/>
      <c r="I148" s="15"/>
      <c r="M148" s="13"/>
    </row>
    <row r="149" spans="1:13" ht="12.75">
      <c r="A149" s="16"/>
      <c r="B149" s="17"/>
      <c r="C149" s="18"/>
      <c r="F149" s="6"/>
      <c r="G149" s="15"/>
      <c r="H149" s="6"/>
      <c r="I149" s="15"/>
      <c r="M149" s="13"/>
    </row>
    <row r="150" spans="1:13" ht="12.75">
      <c r="A150" s="16"/>
      <c r="B150" s="17"/>
      <c r="C150" s="18"/>
      <c r="F150" s="6"/>
      <c r="G150" s="15"/>
      <c r="H150" s="6"/>
      <c r="I150" s="15"/>
      <c r="M150" s="13"/>
    </row>
    <row r="151" spans="1:13" ht="12.75">
      <c r="A151" s="16"/>
      <c r="B151" s="17"/>
      <c r="C151" s="18"/>
      <c r="F151" s="6"/>
      <c r="G151" s="15"/>
      <c r="H151" s="6"/>
      <c r="I151" s="15"/>
      <c r="M151" s="13"/>
    </row>
    <row r="152" spans="1:13" ht="12.75">
      <c r="A152" s="16"/>
      <c r="B152" s="17"/>
      <c r="C152" s="18"/>
      <c r="F152" s="6"/>
      <c r="G152" s="15"/>
      <c r="H152" s="6"/>
      <c r="I152" s="15"/>
      <c r="M152" s="13"/>
    </row>
    <row r="153" spans="1:13" ht="12.75">
      <c r="A153" s="16"/>
      <c r="B153" s="17"/>
      <c r="C153" s="18"/>
      <c r="F153" s="6"/>
      <c r="G153" s="15"/>
      <c r="H153" s="6"/>
      <c r="I153" s="15"/>
      <c r="M153" s="13"/>
    </row>
    <row r="154" spans="1:13" ht="12.75">
      <c r="A154" s="16"/>
      <c r="B154" s="17"/>
      <c r="C154" s="18"/>
      <c r="F154" s="6"/>
      <c r="G154" s="15"/>
      <c r="H154" s="6"/>
      <c r="I154" s="15"/>
      <c r="M154" s="13"/>
    </row>
    <row r="155" spans="1:13" ht="12.75">
      <c r="A155" s="16"/>
      <c r="B155" s="17"/>
      <c r="C155" s="18"/>
      <c r="F155" s="6"/>
      <c r="G155" s="15"/>
      <c r="H155" s="6"/>
      <c r="I155" s="15"/>
      <c r="M155" s="13"/>
    </row>
    <row r="156" spans="1:13" ht="12.75">
      <c r="A156" s="16"/>
      <c r="B156" s="17"/>
      <c r="C156" s="18"/>
      <c r="F156" s="6"/>
      <c r="G156" s="15"/>
      <c r="H156" s="6"/>
      <c r="I156" s="15"/>
      <c r="M156" s="13"/>
    </row>
    <row r="157" spans="1:13" ht="12.75">
      <c r="A157" s="16"/>
      <c r="B157" s="17"/>
      <c r="C157" s="18"/>
      <c r="F157" s="6"/>
      <c r="G157" s="15"/>
      <c r="H157" s="6"/>
      <c r="I157" s="15"/>
      <c r="M157" s="13"/>
    </row>
    <row r="158" spans="1:13" ht="12.75">
      <c r="A158" s="16"/>
      <c r="B158" s="17"/>
      <c r="C158" s="18"/>
      <c r="F158" s="6"/>
      <c r="G158" s="15"/>
      <c r="H158" s="6"/>
      <c r="I158" s="15"/>
      <c r="M158" s="13"/>
    </row>
    <row r="159" spans="1:13" ht="12.75">
      <c r="A159" s="16"/>
      <c r="B159" s="17"/>
      <c r="C159" s="18"/>
      <c r="F159" s="6"/>
      <c r="G159" s="15"/>
      <c r="H159" s="6"/>
      <c r="I159" s="15"/>
      <c r="M159" s="13"/>
    </row>
    <row r="160" spans="1:13" ht="12.75">
      <c r="A160" s="16"/>
      <c r="B160" s="17"/>
      <c r="C160" s="18"/>
      <c r="F160" s="6"/>
      <c r="G160" s="15"/>
      <c r="H160" s="6"/>
      <c r="I160" s="15"/>
      <c r="M160" s="13"/>
    </row>
    <row r="161" spans="1:13" ht="12.75">
      <c r="A161" s="16"/>
      <c r="B161" s="17"/>
      <c r="C161" s="18"/>
      <c r="F161" s="6"/>
      <c r="G161" s="15"/>
      <c r="H161" s="6"/>
      <c r="I161" s="15"/>
      <c r="M161" s="13"/>
    </row>
    <row r="162" spans="1:13" ht="12.75">
      <c r="A162" s="16"/>
      <c r="B162" s="17"/>
      <c r="C162" s="18"/>
      <c r="F162" s="6"/>
      <c r="G162" s="15"/>
      <c r="H162" s="6"/>
      <c r="I162" s="15"/>
      <c r="M162" s="13"/>
    </row>
    <row r="163" spans="1:13" ht="12.75">
      <c r="A163" s="16"/>
      <c r="B163" s="17"/>
      <c r="C163" s="18"/>
      <c r="F163" s="6"/>
      <c r="G163" s="15"/>
      <c r="H163" s="6"/>
      <c r="I163" s="15"/>
      <c r="M163" s="13"/>
    </row>
    <row r="164" spans="1:13" ht="12.75">
      <c r="A164" s="16"/>
      <c r="B164" s="17"/>
      <c r="C164" s="18"/>
      <c r="F164" s="6"/>
      <c r="G164" s="15"/>
      <c r="H164" s="6"/>
      <c r="I164" s="15"/>
      <c r="M164" s="13"/>
    </row>
    <row r="165" spans="1:13" ht="12.75">
      <c r="A165" s="16"/>
      <c r="B165" s="17"/>
      <c r="C165" s="18"/>
      <c r="F165" s="6"/>
      <c r="G165" s="15"/>
      <c r="H165" s="6"/>
      <c r="I165" s="15"/>
      <c r="M165" s="13"/>
    </row>
    <row r="166" spans="1:13" ht="12.75">
      <c r="A166" s="16"/>
      <c r="B166" s="17"/>
      <c r="C166" s="18"/>
      <c r="F166" s="6"/>
      <c r="G166" s="15"/>
      <c r="H166" s="6"/>
      <c r="I166" s="15"/>
      <c r="M166" s="13"/>
    </row>
    <row r="167" spans="1:13" ht="12.75">
      <c r="A167" s="16"/>
      <c r="B167" s="17"/>
      <c r="C167" s="18"/>
      <c r="F167" s="6"/>
      <c r="G167" s="15"/>
      <c r="H167" s="6"/>
      <c r="I167" s="15"/>
      <c r="M167" s="13"/>
    </row>
    <row r="168" spans="1:13" ht="12.75">
      <c r="A168" s="16"/>
      <c r="B168" s="17"/>
      <c r="C168" s="18"/>
      <c r="F168" s="6"/>
      <c r="G168" s="15"/>
      <c r="H168" s="6"/>
      <c r="I168" s="15"/>
      <c r="M168" s="13"/>
    </row>
    <row r="169" spans="1:13" ht="12.75">
      <c r="A169" s="16"/>
      <c r="B169" s="17"/>
      <c r="C169" s="18"/>
      <c r="F169" s="6"/>
      <c r="G169" s="15"/>
      <c r="H169" s="6"/>
      <c r="I169" s="15"/>
      <c r="M169" s="13"/>
    </row>
    <row r="170" spans="1:13" ht="12.75">
      <c r="A170" s="16"/>
      <c r="B170" s="17"/>
      <c r="C170" s="18"/>
      <c r="F170" s="6"/>
      <c r="G170" s="15"/>
      <c r="H170" s="6"/>
      <c r="I170" s="15"/>
      <c r="M170" s="13"/>
    </row>
    <row r="171" spans="1:13" ht="12.75">
      <c r="A171" s="16"/>
      <c r="B171" s="17"/>
      <c r="C171" s="18"/>
      <c r="F171" s="6"/>
      <c r="G171" s="15"/>
      <c r="H171" s="6"/>
      <c r="I171" s="15"/>
      <c r="M171" s="13"/>
    </row>
    <row r="172" spans="1:13" ht="12.75">
      <c r="A172" s="16"/>
      <c r="B172" s="17"/>
      <c r="C172" s="18"/>
      <c r="F172" s="6"/>
      <c r="G172" s="15"/>
      <c r="H172" s="6"/>
      <c r="I172" s="15"/>
      <c r="M172" s="13"/>
    </row>
    <row r="173" spans="1:13" ht="12.75">
      <c r="A173" s="16"/>
      <c r="B173" s="17"/>
      <c r="C173" s="18"/>
      <c r="F173" s="6"/>
      <c r="G173" s="15"/>
      <c r="H173" s="6"/>
      <c r="I173" s="15"/>
      <c r="M173" s="13"/>
    </row>
    <row r="174" spans="1:13" ht="12.75">
      <c r="A174" s="16"/>
      <c r="B174" s="17"/>
      <c r="C174" s="18"/>
      <c r="F174" s="6"/>
      <c r="G174" s="15"/>
      <c r="H174" s="6"/>
      <c r="I174" s="15"/>
      <c r="M174" s="13"/>
    </row>
    <row r="175" spans="1:13" ht="12.75">
      <c r="A175" s="16"/>
      <c r="B175" s="17"/>
      <c r="C175" s="18"/>
      <c r="F175" s="6"/>
      <c r="G175" s="15"/>
      <c r="H175" s="6"/>
      <c r="I175" s="15"/>
      <c r="M175" s="13"/>
    </row>
    <row r="176" spans="1:13" ht="12.75">
      <c r="A176" s="16"/>
      <c r="B176" s="17"/>
      <c r="C176" s="18"/>
      <c r="F176" s="6"/>
      <c r="G176" s="15"/>
      <c r="H176" s="6"/>
      <c r="I176" s="15"/>
      <c r="M176" s="13"/>
    </row>
    <row r="177" spans="1:13" ht="12.75">
      <c r="A177" s="16"/>
      <c r="B177" s="17"/>
      <c r="C177" s="18"/>
      <c r="F177" s="6"/>
      <c r="G177" s="15"/>
      <c r="H177" s="6"/>
      <c r="I177" s="15"/>
      <c r="M177" s="13"/>
    </row>
    <row r="178" spans="1:13" ht="12.75">
      <c r="A178" s="16"/>
      <c r="B178" s="17"/>
      <c r="C178" s="18"/>
      <c r="F178" s="6"/>
      <c r="G178" s="15"/>
      <c r="H178" s="6"/>
      <c r="I178" s="15"/>
      <c r="M178" s="13"/>
    </row>
    <row r="179" spans="1:13" ht="12.75">
      <c r="A179" s="16"/>
      <c r="B179" s="17"/>
      <c r="C179" s="18"/>
      <c r="F179" s="6"/>
      <c r="G179" s="15"/>
      <c r="H179" s="6"/>
      <c r="I179" s="15"/>
      <c r="M179" s="13"/>
    </row>
    <row r="180" spans="1:13" ht="12.75">
      <c r="A180" s="16"/>
      <c r="B180" s="17"/>
      <c r="C180" s="18"/>
      <c r="F180" s="6"/>
      <c r="G180" s="15"/>
      <c r="H180" s="6"/>
      <c r="I180" s="15"/>
      <c r="M180" s="13"/>
    </row>
    <row r="181" spans="1:13" ht="12.75">
      <c r="A181" s="16"/>
      <c r="B181" s="17"/>
      <c r="C181" s="18"/>
      <c r="F181" s="6"/>
      <c r="G181" s="15"/>
      <c r="H181" s="6"/>
      <c r="I181" s="15"/>
      <c r="M181" s="13"/>
    </row>
    <row r="182" spans="1:13" ht="12.75">
      <c r="A182" s="16"/>
      <c r="B182" s="17"/>
      <c r="C182" s="18"/>
      <c r="F182" s="6"/>
      <c r="G182" s="15"/>
      <c r="H182" s="6"/>
      <c r="I182" s="15"/>
      <c r="M182" s="13"/>
    </row>
    <row r="183" spans="1:13" ht="12.75">
      <c r="A183" s="16"/>
      <c r="B183" s="17"/>
      <c r="C183" s="18"/>
      <c r="F183" s="6"/>
      <c r="G183" s="15"/>
      <c r="H183" s="6"/>
      <c r="I183" s="15"/>
      <c r="M183" s="13"/>
    </row>
    <row r="184" spans="1:13" ht="12.75">
      <c r="A184" s="16"/>
      <c r="B184" s="17"/>
      <c r="C184" s="18"/>
      <c r="F184" s="6"/>
      <c r="G184" s="15"/>
      <c r="H184" s="6"/>
      <c r="I184" s="15"/>
      <c r="M184" s="13"/>
    </row>
    <row r="185" spans="1:13" ht="12.75">
      <c r="A185" s="16"/>
      <c r="B185" s="17"/>
      <c r="C185" s="18"/>
      <c r="F185" s="6"/>
      <c r="G185" s="15"/>
      <c r="H185" s="6"/>
      <c r="I185" s="15"/>
      <c r="M185" s="13"/>
    </row>
    <row r="186" spans="1:13" ht="12.75">
      <c r="A186" s="16"/>
      <c r="B186" s="17"/>
      <c r="C186" s="18"/>
      <c r="F186" s="6"/>
      <c r="G186" s="15"/>
      <c r="H186" s="6"/>
      <c r="I186" s="15"/>
      <c r="M186" s="13"/>
    </row>
    <row r="187" spans="1:13" ht="12.75">
      <c r="A187" s="16"/>
      <c r="B187" s="17"/>
      <c r="C187" s="18"/>
      <c r="F187" s="6"/>
      <c r="G187" s="15"/>
      <c r="H187" s="6"/>
      <c r="I187" s="15"/>
      <c r="M187" s="13"/>
    </row>
    <row r="188" spans="1:13" ht="12.75">
      <c r="A188" s="16"/>
      <c r="B188" s="17"/>
      <c r="C188" s="18"/>
      <c r="F188" s="6"/>
      <c r="G188" s="15"/>
      <c r="H188" s="6"/>
      <c r="I188" s="15"/>
      <c r="M188" s="13"/>
    </row>
    <row r="189" spans="1:13" ht="12.75">
      <c r="A189" s="16"/>
      <c r="B189" s="17"/>
      <c r="C189" s="18"/>
      <c r="F189" s="6"/>
      <c r="G189" s="15"/>
      <c r="H189" s="6"/>
      <c r="I189" s="15"/>
      <c r="M189" s="13"/>
    </row>
    <row r="190" spans="1:13" ht="12.75">
      <c r="A190" s="16"/>
      <c r="B190" s="17"/>
      <c r="C190" s="18"/>
      <c r="F190" s="6"/>
      <c r="G190" s="15"/>
      <c r="H190" s="6"/>
      <c r="I190" s="15"/>
      <c r="M190" s="13"/>
    </row>
    <row r="191" spans="1:13" ht="12.75">
      <c r="A191" s="16"/>
      <c r="B191" s="17"/>
      <c r="C191" s="18"/>
      <c r="F191" s="6"/>
      <c r="G191" s="15"/>
      <c r="H191" s="6"/>
      <c r="I191" s="15"/>
      <c r="M191" s="13"/>
    </row>
    <row r="192" spans="1:13" ht="12.75">
      <c r="A192" s="16"/>
      <c r="B192" s="17"/>
      <c r="C192" s="18"/>
      <c r="F192" s="6"/>
      <c r="G192" s="15"/>
      <c r="H192" s="6"/>
      <c r="I192" s="15"/>
      <c r="M192" s="13"/>
    </row>
    <row r="193" spans="1:13" ht="12.75">
      <c r="A193" s="16"/>
      <c r="B193" s="17"/>
      <c r="C193" s="18"/>
      <c r="F193" s="6"/>
      <c r="G193" s="15"/>
      <c r="H193" s="6"/>
      <c r="I193" s="15"/>
      <c r="M193" s="13"/>
    </row>
    <row r="194" spans="1:13" ht="12.75">
      <c r="A194" s="16"/>
      <c r="B194" s="17"/>
      <c r="C194" s="18"/>
      <c r="F194" s="6"/>
      <c r="G194" s="15"/>
      <c r="H194" s="6"/>
      <c r="I194" s="15"/>
      <c r="M194" s="13"/>
    </row>
    <row r="195" spans="1:13" ht="12.75">
      <c r="A195" s="16"/>
      <c r="B195" s="17"/>
      <c r="C195" s="18"/>
      <c r="F195" s="6"/>
      <c r="G195" s="15"/>
      <c r="H195" s="6"/>
      <c r="I195" s="15"/>
      <c r="M195" s="13"/>
    </row>
    <row r="196" spans="1:13" ht="12.75">
      <c r="A196" s="16"/>
      <c r="B196" s="17"/>
      <c r="C196" s="18"/>
      <c r="F196" s="6"/>
      <c r="G196" s="15"/>
      <c r="H196" s="6"/>
      <c r="I196" s="15"/>
      <c r="M196" s="13"/>
    </row>
    <row r="197" spans="1:13" ht="12.75">
      <c r="A197" s="16"/>
      <c r="B197" s="17"/>
      <c r="C197" s="18"/>
      <c r="F197" s="6"/>
      <c r="G197" s="15"/>
      <c r="H197" s="6"/>
      <c r="I197" s="15"/>
      <c r="M197" s="13"/>
    </row>
    <row r="198" spans="1:13" ht="12.75">
      <c r="A198" s="16"/>
      <c r="B198" s="17"/>
      <c r="C198" s="18"/>
      <c r="F198" s="6"/>
      <c r="G198" s="15"/>
      <c r="H198" s="6"/>
      <c r="I198" s="15"/>
      <c r="M198" s="13"/>
    </row>
    <row r="199" spans="1:13" ht="12.75">
      <c r="A199" s="16"/>
      <c r="B199" s="17"/>
      <c r="C199" s="18"/>
      <c r="F199" s="6"/>
      <c r="G199" s="15"/>
      <c r="H199" s="6"/>
      <c r="I199" s="15"/>
      <c r="M199" s="13"/>
    </row>
    <row r="200" spans="1:13" ht="12.75">
      <c r="A200" s="16"/>
      <c r="B200" s="17"/>
      <c r="C200" s="18"/>
      <c r="F200" s="6"/>
      <c r="G200" s="15"/>
      <c r="H200" s="6"/>
      <c r="I200" s="15"/>
      <c r="M200" s="13"/>
    </row>
    <row r="201" spans="1:13" ht="12.75">
      <c r="A201" s="16"/>
      <c r="B201" s="17"/>
      <c r="C201" s="18"/>
      <c r="F201" s="6"/>
      <c r="G201" s="15"/>
      <c r="H201" s="6"/>
      <c r="I201" s="15"/>
      <c r="M201" s="13"/>
    </row>
    <row r="202" spans="1:13" ht="12.75">
      <c r="A202" s="16"/>
      <c r="B202" s="17"/>
      <c r="C202" s="18"/>
      <c r="F202" s="6"/>
      <c r="G202" s="15"/>
      <c r="H202" s="6"/>
      <c r="I202" s="15"/>
      <c r="M202" s="13"/>
    </row>
    <row r="203" spans="1:13" ht="12.75">
      <c r="A203" s="16"/>
      <c r="B203" s="17"/>
      <c r="C203" s="18"/>
      <c r="F203" s="6"/>
      <c r="G203" s="15"/>
      <c r="H203" s="6"/>
      <c r="I203" s="15"/>
      <c r="M203" s="13"/>
    </row>
    <row r="204" spans="1:13" ht="12.75">
      <c r="A204" s="16"/>
      <c r="B204" s="17"/>
      <c r="C204" s="18"/>
      <c r="F204" s="6"/>
      <c r="G204" s="15"/>
      <c r="H204" s="6"/>
      <c r="I204" s="15"/>
      <c r="M204" s="13"/>
    </row>
    <row r="205" spans="1:13" ht="12.75">
      <c r="A205" s="16"/>
      <c r="B205" s="17"/>
      <c r="C205" s="18"/>
      <c r="F205" s="6"/>
      <c r="G205" s="15"/>
      <c r="H205" s="6"/>
      <c r="I205" s="15"/>
      <c r="M205" s="13"/>
    </row>
    <row r="206" spans="1:13" ht="12.75">
      <c r="A206" s="16"/>
      <c r="B206" s="17"/>
      <c r="C206" s="18"/>
      <c r="F206" s="6"/>
      <c r="G206" s="15"/>
      <c r="H206" s="6"/>
      <c r="I206" s="15"/>
      <c r="M206" s="13"/>
    </row>
    <row r="207" spans="1:13" ht="12.75">
      <c r="A207" s="16"/>
      <c r="B207" s="17"/>
      <c r="C207" s="18"/>
      <c r="F207" s="6"/>
      <c r="G207" s="15"/>
      <c r="H207" s="6"/>
      <c r="I207" s="15"/>
      <c r="M207" s="13"/>
    </row>
    <row r="208" spans="1:13" ht="12.75">
      <c r="A208" s="16"/>
      <c r="B208" s="17"/>
      <c r="C208" s="18"/>
      <c r="F208" s="6"/>
      <c r="G208" s="15"/>
      <c r="H208" s="6"/>
      <c r="I208" s="15"/>
      <c r="M208" s="13"/>
    </row>
    <row r="209" spans="1:13" ht="12.75">
      <c r="A209" s="16"/>
      <c r="B209" s="17"/>
      <c r="C209" s="18"/>
      <c r="F209" s="6"/>
      <c r="G209" s="15"/>
      <c r="H209" s="6"/>
      <c r="I209" s="15"/>
      <c r="M209" s="13"/>
    </row>
    <row r="210" spans="1:13" ht="12.75">
      <c r="A210" s="16"/>
      <c r="B210" s="17"/>
      <c r="C210" s="18"/>
      <c r="F210" s="6"/>
      <c r="G210" s="15"/>
      <c r="H210" s="6"/>
      <c r="I210" s="15"/>
      <c r="M210" s="13"/>
    </row>
    <row r="211" spans="1:13" ht="12.75">
      <c r="A211" s="16"/>
      <c r="B211" s="17"/>
      <c r="C211" s="18"/>
      <c r="F211" s="6"/>
      <c r="G211" s="15"/>
      <c r="H211" s="6"/>
      <c r="I211" s="15"/>
      <c r="M211" s="13"/>
    </row>
    <row r="212" spans="1:13" ht="12.75">
      <c r="A212" s="16"/>
      <c r="B212" s="17"/>
      <c r="C212" s="18"/>
      <c r="F212" s="6"/>
      <c r="G212" s="15"/>
      <c r="H212" s="6"/>
      <c r="I212" s="15"/>
      <c r="M212" s="13"/>
    </row>
    <row r="213" spans="1:13" ht="12.75">
      <c r="A213" s="16"/>
      <c r="B213" s="17"/>
      <c r="C213" s="18"/>
      <c r="F213" s="6"/>
      <c r="G213" s="15"/>
      <c r="H213" s="6"/>
      <c r="I213" s="15"/>
      <c r="M213" s="13"/>
    </row>
    <row r="214" spans="1:13" ht="12.75">
      <c r="A214" s="16"/>
      <c r="B214" s="17"/>
      <c r="C214" s="18"/>
      <c r="F214" s="6"/>
      <c r="G214" s="15"/>
      <c r="H214" s="6"/>
      <c r="I214" s="15"/>
      <c r="M214" s="13"/>
    </row>
    <row r="215" spans="1:13" ht="12.75">
      <c r="A215" s="16"/>
      <c r="B215" s="17"/>
      <c r="C215" s="18"/>
      <c r="F215" s="6"/>
      <c r="G215" s="15"/>
      <c r="H215" s="6"/>
      <c r="I215" s="15"/>
      <c r="M215" s="13"/>
    </row>
    <row r="216" spans="1:13" ht="12.75">
      <c r="A216" s="16"/>
      <c r="B216" s="17"/>
      <c r="C216" s="18"/>
      <c r="F216" s="6"/>
      <c r="G216" s="15"/>
      <c r="H216" s="6"/>
      <c r="I216" s="15"/>
      <c r="M216" s="13"/>
    </row>
    <row r="217" spans="1:13" ht="12.75">
      <c r="A217" s="16"/>
      <c r="B217" s="17"/>
      <c r="C217" s="18"/>
      <c r="F217" s="6"/>
      <c r="G217" s="15"/>
      <c r="H217" s="6"/>
      <c r="I217" s="15"/>
      <c r="M217" s="13"/>
    </row>
    <row r="218" spans="1:13" ht="12.75">
      <c r="A218" s="16"/>
      <c r="B218" s="17"/>
      <c r="C218" s="18"/>
      <c r="F218" s="6"/>
      <c r="G218" s="15"/>
      <c r="H218" s="6"/>
      <c r="I218" s="15"/>
      <c r="M218" s="13"/>
    </row>
    <row r="219" spans="1:13" ht="12.75">
      <c r="A219" s="16"/>
      <c r="B219" s="17"/>
      <c r="C219" s="18"/>
      <c r="F219" s="6"/>
      <c r="G219" s="15"/>
      <c r="H219" s="6"/>
      <c r="I219" s="15"/>
      <c r="M219" s="13"/>
    </row>
    <row r="220" spans="1:13" ht="12.75">
      <c r="A220" s="16"/>
      <c r="B220" s="17"/>
      <c r="C220" s="18"/>
      <c r="F220" s="6"/>
      <c r="G220" s="15"/>
      <c r="H220" s="6"/>
      <c r="I220" s="15"/>
      <c r="M220" s="13"/>
    </row>
    <row r="221" spans="1:13" ht="12.75">
      <c r="A221" s="16"/>
      <c r="B221" s="17"/>
      <c r="C221" s="18"/>
      <c r="F221" s="6"/>
      <c r="G221" s="15"/>
      <c r="H221" s="6"/>
      <c r="I221" s="15"/>
      <c r="M221" s="13"/>
    </row>
    <row r="222" spans="1:13" ht="12.75">
      <c r="A222" s="16"/>
      <c r="B222" s="17"/>
      <c r="C222" s="18"/>
      <c r="F222" s="6"/>
      <c r="G222" s="15"/>
      <c r="H222" s="6"/>
      <c r="I222" s="15"/>
      <c r="M222" s="13"/>
    </row>
    <row r="223" spans="1:13" ht="12.75">
      <c r="A223" s="16"/>
      <c r="B223" s="17"/>
      <c r="C223" s="18"/>
      <c r="F223" s="6"/>
      <c r="G223" s="15"/>
      <c r="H223" s="6"/>
      <c r="I223" s="15"/>
      <c r="M223" s="13"/>
    </row>
    <row r="224" spans="1:13" ht="12.75">
      <c r="A224" s="16"/>
      <c r="B224" s="17"/>
      <c r="C224" s="18"/>
      <c r="F224" s="6"/>
      <c r="G224" s="15"/>
      <c r="H224" s="6"/>
      <c r="I224" s="15"/>
      <c r="M224" s="13"/>
    </row>
    <row r="225" spans="1:13" ht="12.75">
      <c r="A225" s="16"/>
      <c r="B225" s="17"/>
      <c r="C225" s="18"/>
      <c r="F225" s="6"/>
      <c r="G225" s="15"/>
      <c r="H225" s="6"/>
      <c r="I225" s="15"/>
      <c r="M225" s="13"/>
    </row>
    <row r="226" spans="1:13" ht="12.75">
      <c r="A226" s="16"/>
      <c r="B226" s="17"/>
      <c r="C226" s="18"/>
      <c r="F226" s="6"/>
      <c r="G226" s="15"/>
      <c r="H226" s="6"/>
      <c r="I226" s="15"/>
      <c r="M226" s="13"/>
    </row>
    <row r="227" spans="1:13" ht="12.75">
      <c r="A227" s="16"/>
      <c r="B227" s="17"/>
      <c r="C227" s="18"/>
      <c r="F227" s="6"/>
      <c r="G227" s="15"/>
      <c r="H227" s="6"/>
      <c r="I227" s="15"/>
      <c r="M227" s="13"/>
    </row>
    <row r="228" spans="1:13" ht="12.75">
      <c r="A228" s="16"/>
      <c r="B228" s="17"/>
      <c r="C228" s="18"/>
      <c r="F228" s="6"/>
      <c r="G228" s="15"/>
      <c r="H228" s="6"/>
      <c r="I228" s="15"/>
      <c r="M228" s="13"/>
    </row>
    <row r="229" spans="1:13" ht="12.75">
      <c r="A229" s="16"/>
      <c r="B229" s="17"/>
      <c r="C229" s="18"/>
      <c r="F229" s="6"/>
      <c r="G229" s="15"/>
      <c r="H229" s="6"/>
      <c r="I229" s="15"/>
      <c r="M229" s="13"/>
    </row>
    <row r="230" spans="1:13" ht="12.75">
      <c r="A230" s="16"/>
      <c r="B230" s="17"/>
      <c r="C230" s="18"/>
      <c r="F230" s="6"/>
      <c r="G230" s="15"/>
      <c r="H230" s="6"/>
      <c r="I230" s="15"/>
      <c r="M230" s="13"/>
    </row>
    <row r="231" spans="1:13" ht="12.75">
      <c r="A231" s="16"/>
      <c r="B231" s="17"/>
      <c r="C231" s="18"/>
      <c r="F231" s="6"/>
      <c r="G231" s="15"/>
      <c r="H231" s="6"/>
      <c r="I231" s="15"/>
      <c r="M231" s="13"/>
    </row>
    <row r="232" spans="1:13" ht="12.75">
      <c r="A232" s="16"/>
      <c r="B232" s="17"/>
      <c r="C232" s="18"/>
      <c r="F232" s="6"/>
      <c r="G232" s="15"/>
      <c r="H232" s="6"/>
      <c r="I232" s="15"/>
      <c r="M232" s="13"/>
    </row>
    <row r="233" spans="1:13" ht="12.75">
      <c r="A233" s="16"/>
      <c r="B233" s="17"/>
      <c r="C233" s="18"/>
      <c r="F233" s="6"/>
      <c r="G233" s="15"/>
      <c r="H233" s="6"/>
      <c r="I233" s="15"/>
      <c r="M233" s="13"/>
    </row>
    <row r="234" spans="1:13" ht="12.75">
      <c r="A234" s="16"/>
      <c r="B234" s="17"/>
      <c r="C234" s="18"/>
      <c r="F234" s="6"/>
      <c r="G234" s="15"/>
      <c r="H234" s="6"/>
      <c r="I234" s="15"/>
      <c r="M234" s="13"/>
    </row>
    <row r="235" spans="1:13" ht="12.75">
      <c r="A235" s="16"/>
      <c r="B235" s="17"/>
      <c r="C235" s="18"/>
      <c r="F235" s="6"/>
      <c r="G235" s="15"/>
      <c r="H235" s="6"/>
      <c r="I235" s="15"/>
      <c r="M235" s="13"/>
    </row>
    <row r="236" spans="1:13" ht="12.75">
      <c r="A236" s="16"/>
      <c r="B236" s="17"/>
      <c r="C236" s="18"/>
      <c r="F236" s="6"/>
      <c r="G236" s="15"/>
      <c r="H236" s="6"/>
      <c r="I236" s="15"/>
      <c r="M236" s="13"/>
    </row>
    <row r="237" spans="1:13" ht="12.75">
      <c r="A237" s="16"/>
      <c r="B237" s="17"/>
      <c r="C237" s="18"/>
      <c r="F237" s="6"/>
      <c r="G237" s="15"/>
      <c r="H237" s="6"/>
      <c r="I237" s="15"/>
      <c r="M237" s="13"/>
    </row>
    <row r="238" spans="1:13" ht="12.75">
      <c r="A238" s="16"/>
      <c r="B238" s="17"/>
      <c r="C238" s="18"/>
      <c r="F238" s="6"/>
      <c r="G238" s="15"/>
      <c r="H238" s="6"/>
      <c r="I238" s="15"/>
      <c r="M238" s="13"/>
    </row>
    <row r="239" spans="1:13" ht="12.75">
      <c r="A239" s="16"/>
      <c r="B239" s="17"/>
      <c r="C239" s="18"/>
      <c r="F239" s="6"/>
      <c r="G239" s="15"/>
      <c r="H239" s="6"/>
      <c r="I239" s="15"/>
      <c r="M239" s="13"/>
    </row>
    <row r="240" spans="1:13" ht="12.75">
      <c r="A240" s="16"/>
      <c r="B240" s="17"/>
      <c r="C240" s="18"/>
      <c r="F240" s="6"/>
      <c r="G240" s="15"/>
      <c r="H240" s="6"/>
      <c r="I240" s="15"/>
      <c r="M240" s="13"/>
    </row>
    <row r="241" spans="1:13" ht="12.75">
      <c r="A241" s="16"/>
      <c r="B241" s="17"/>
      <c r="C241" s="18"/>
      <c r="F241" s="6"/>
      <c r="G241" s="15"/>
      <c r="H241" s="6"/>
      <c r="I241" s="15"/>
      <c r="M241" s="13"/>
    </row>
    <row r="242" spans="1:13" ht="12.75">
      <c r="A242" s="16"/>
      <c r="B242" s="17"/>
      <c r="C242" s="18"/>
      <c r="F242" s="6"/>
      <c r="G242" s="15"/>
      <c r="H242" s="6"/>
      <c r="I242" s="15"/>
      <c r="M242" s="13"/>
    </row>
    <row r="243" spans="1:13" ht="12.75">
      <c r="A243" s="16"/>
      <c r="B243" s="17"/>
      <c r="C243" s="18"/>
      <c r="F243" s="6"/>
      <c r="G243" s="15"/>
      <c r="H243" s="6"/>
      <c r="I243" s="15"/>
      <c r="M243" s="13"/>
    </row>
    <row r="244" spans="1:13" ht="12.75">
      <c r="A244" s="16"/>
      <c r="B244" s="17"/>
      <c r="C244" s="18"/>
      <c r="F244" s="6"/>
      <c r="G244" s="15"/>
      <c r="H244" s="6"/>
      <c r="I244" s="15"/>
      <c r="M244" s="13"/>
    </row>
    <row r="245" spans="1:13" ht="12.75">
      <c r="A245" s="16"/>
      <c r="B245" s="17"/>
      <c r="C245" s="18"/>
      <c r="F245" s="6"/>
      <c r="G245" s="15"/>
      <c r="H245" s="6"/>
      <c r="I245" s="15"/>
      <c r="M245" s="13"/>
    </row>
    <row r="246" spans="1:13" ht="12.75">
      <c r="A246" s="16"/>
      <c r="B246" s="17"/>
      <c r="C246" s="18"/>
      <c r="F246" s="6"/>
      <c r="G246" s="15"/>
      <c r="H246" s="6"/>
      <c r="I246" s="15"/>
      <c r="M246" s="13"/>
    </row>
    <row r="247" spans="1:13" ht="12.75">
      <c r="A247" s="16"/>
      <c r="B247" s="17"/>
      <c r="C247" s="18"/>
      <c r="F247" s="6"/>
      <c r="G247" s="15"/>
      <c r="H247" s="6"/>
      <c r="I247" s="15"/>
      <c r="M247" s="13"/>
    </row>
    <row r="248" spans="1:13" ht="12.75">
      <c r="A248" s="16"/>
      <c r="B248" s="17"/>
      <c r="C248" s="18"/>
      <c r="F248" s="6"/>
      <c r="G248" s="15"/>
      <c r="H248" s="6"/>
      <c r="I248" s="15"/>
      <c r="M248" s="13"/>
    </row>
    <row r="249" spans="1:13" ht="12.75">
      <c r="A249" s="16"/>
      <c r="B249" s="17"/>
      <c r="C249" s="18"/>
      <c r="F249" s="6"/>
      <c r="G249" s="15"/>
      <c r="H249" s="6"/>
      <c r="I249" s="15"/>
      <c r="M249" s="13"/>
    </row>
    <row r="250" spans="1:13" ht="12.75">
      <c r="A250" s="16"/>
      <c r="B250" s="17"/>
      <c r="C250" s="18"/>
      <c r="F250" s="6"/>
      <c r="G250" s="15"/>
      <c r="H250" s="6"/>
      <c r="I250" s="15"/>
      <c r="M250" s="13"/>
    </row>
    <row r="251" spans="1:13" ht="12.75">
      <c r="A251" s="16"/>
      <c r="B251" s="17"/>
      <c r="C251" s="18"/>
      <c r="F251" s="6"/>
      <c r="G251" s="15"/>
      <c r="H251" s="6"/>
      <c r="I251" s="15"/>
      <c r="M251" s="13"/>
    </row>
    <row r="252" spans="1:13" ht="12.75">
      <c r="A252" s="16"/>
      <c r="B252" s="17"/>
      <c r="C252" s="18"/>
      <c r="F252" s="6"/>
      <c r="G252" s="15"/>
      <c r="H252" s="6"/>
      <c r="I252" s="15"/>
      <c r="M252" s="13"/>
    </row>
    <row r="253" spans="1:13" ht="12.75">
      <c r="A253" s="16"/>
      <c r="B253" s="17"/>
      <c r="C253" s="18"/>
      <c r="F253" s="6"/>
      <c r="G253" s="15"/>
      <c r="H253" s="6"/>
      <c r="I253" s="15"/>
      <c r="M253" s="13"/>
    </row>
    <row r="254" spans="1:13" ht="12.75">
      <c r="A254" s="16"/>
      <c r="B254" s="17"/>
      <c r="C254" s="18"/>
      <c r="F254" s="6"/>
      <c r="G254" s="15"/>
      <c r="H254" s="6"/>
      <c r="I254" s="15"/>
      <c r="M254" s="13"/>
    </row>
    <row r="255" spans="1:13" ht="12.75">
      <c r="A255" s="16"/>
      <c r="B255" s="17"/>
      <c r="C255" s="18"/>
      <c r="F255" s="6"/>
      <c r="G255" s="15"/>
      <c r="H255" s="6"/>
      <c r="I255" s="15"/>
      <c r="M255" s="13"/>
    </row>
    <row r="256" spans="1:13" ht="12.75">
      <c r="A256" s="16"/>
      <c r="B256" s="17"/>
      <c r="C256" s="18"/>
      <c r="F256" s="6"/>
      <c r="G256" s="15"/>
      <c r="H256" s="6"/>
      <c r="I256" s="15"/>
      <c r="M256" s="13"/>
    </row>
    <row r="257" spans="1:13" ht="12.75">
      <c r="A257" s="16"/>
      <c r="B257" s="17"/>
      <c r="C257" s="18"/>
      <c r="F257" s="6"/>
      <c r="G257" s="15"/>
      <c r="H257" s="6"/>
      <c r="I257" s="15"/>
      <c r="M257" s="13"/>
    </row>
    <row r="258" spans="1:13" ht="12.75">
      <c r="A258" s="16"/>
      <c r="B258" s="17"/>
      <c r="C258" s="18"/>
      <c r="F258" s="6"/>
      <c r="G258" s="15"/>
      <c r="H258" s="6"/>
      <c r="I258" s="15"/>
      <c r="M258" s="13"/>
    </row>
    <row r="259" spans="1:13" ht="12.75">
      <c r="A259" s="16"/>
      <c r="B259" s="17"/>
      <c r="C259" s="18"/>
      <c r="F259" s="6"/>
      <c r="G259" s="15"/>
      <c r="H259" s="6"/>
      <c r="I259" s="15"/>
      <c r="M259" s="13"/>
    </row>
    <row r="260" spans="1:13" ht="12.75">
      <c r="A260" s="16"/>
      <c r="B260" s="17"/>
      <c r="C260" s="18"/>
      <c r="F260" s="6"/>
      <c r="G260" s="15"/>
      <c r="H260" s="6"/>
      <c r="I260" s="15"/>
      <c r="M260" s="13"/>
    </row>
    <row r="261" spans="1:13" ht="12.75">
      <c r="A261" s="16"/>
      <c r="B261" s="17"/>
      <c r="C261" s="18"/>
      <c r="F261" s="6"/>
      <c r="G261" s="15"/>
      <c r="H261" s="6"/>
      <c r="I261" s="15"/>
      <c r="M261" s="13"/>
    </row>
    <row r="262" spans="1:13" ht="12.75">
      <c r="A262" s="16"/>
      <c r="B262" s="17"/>
      <c r="C262" s="18"/>
      <c r="F262" s="6"/>
      <c r="G262" s="15"/>
      <c r="H262" s="6"/>
      <c r="I262" s="15"/>
      <c r="M262" s="13"/>
    </row>
    <row r="263" spans="1:13" ht="12.75">
      <c r="A263" s="16"/>
      <c r="B263" s="17"/>
      <c r="C263" s="18"/>
      <c r="F263" s="6"/>
      <c r="G263" s="15"/>
      <c r="H263" s="6"/>
      <c r="I263" s="15"/>
      <c r="M263" s="13"/>
    </row>
    <row r="264" spans="1:13" ht="12.75">
      <c r="A264" s="16"/>
      <c r="B264" s="17"/>
      <c r="C264" s="18"/>
      <c r="F264" s="6"/>
      <c r="G264" s="15"/>
      <c r="H264" s="6"/>
      <c r="I264" s="15"/>
      <c r="M264" s="13"/>
    </row>
    <row r="265" spans="1:13" ht="12.75">
      <c r="A265" s="16"/>
      <c r="B265" s="17"/>
      <c r="C265" s="18"/>
      <c r="F265" s="6"/>
      <c r="G265" s="15"/>
      <c r="H265" s="6"/>
      <c r="I265" s="15"/>
      <c r="M265" s="13"/>
    </row>
    <row r="266" spans="1:13" ht="12.75">
      <c r="A266" s="16"/>
      <c r="B266" s="17"/>
      <c r="C266" s="18"/>
      <c r="F266" s="6"/>
      <c r="G266" s="15"/>
      <c r="H266" s="6"/>
      <c r="I266" s="15"/>
      <c r="M266" s="13"/>
    </row>
    <row r="267" spans="1:13" ht="12.75">
      <c r="A267" s="16"/>
      <c r="B267" s="17"/>
      <c r="C267" s="18"/>
      <c r="F267" s="6"/>
      <c r="G267" s="15"/>
      <c r="H267" s="6"/>
      <c r="I267" s="15"/>
      <c r="M267" s="13"/>
    </row>
    <row r="268" spans="1:13" ht="12.75">
      <c r="A268" s="16"/>
      <c r="B268" s="17"/>
      <c r="C268" s="18"/>
      <c r="F268" s="6"/>
      <c r="G268" s="15"/>
      <c r="H268" s="6"/>
      <c r="I268" s="15"/>
      <c r="M268" s="13"/>
    </row>
    <row r="269" spans="1:13" ht="12.75">
      <c r="A269" s="16"/>
      <c r="B269" s="17"/>
      <c r="C269" s="18"/>
      <c r="F269" s="6"/>
      <c r="G269" s="15"/>
      <c r="H269" s="6"/>
      <c r="I269" s="15"/>
      <c r="M269" s="13"/>
    </row>
    <row r="270" spans="1:13" ht="12.75">
      <c r="A270" s="16"/>
      <c r="B270" s="17"/>
      <c r="C270" s="18"/>
      <c r="F270" s="6"/>
      <c r="G270" s="15"/>
      <c r="H270" s="6"/>
      <c r="I270" s="15"/>
      <c r="M270" s="13"/>
    </row>
    <row r="271" spans="1:13" ht="12.75">
      <c r="A271" s="16"/>
      <c r="B271" s="17"/>
      <c r="C271" s="18"/>
      <c r="F271" s="6"/>
      <c r="G271" s="15"/>
      <c r="H271" s="6"/>
      <c r="I271" s="15"/>
      <c r="M271" s="13"/>
    </row>
    <row r="272" spans="1:13" ht="12.75">
      <c r="A272" s="16"/>
      <c r="B272" s="17"/>
      <c r="C272" s="18"/>
      <c r="F272" s="6"/>
      <c r="G272" s="15"/>
      <c r="H272" s="6"/>
      <c r="I272" s="15"/>
      <c r="M272" s="13"/>
    </row>
    <row r="273" spans="1:13" ht="12.75">
      <c r="A273" s="16"/>
      <c r="B273" s="17"/>
      <c r="C273" s="18"/>
      <c r="F273" s="6"/>
      <c r="G273" s="15"/>
      <c r="H273" s="6"/>
      <c r="I273" s="15"/>
      <c r="M273" s="13"/>
    </row>
    <row r="274" spans="1:13" ht="12.75">
      <c r="A274" s="16"/>
      <c r="B274" s="17"/>
      <c r="C274" s="18"/>
      <c r="F274" s="6"/>
      <c r="G274" s="15"/>
      <c r="H274" s="6"/>
      <c r="I274" s="15"/>
      <c r="M274" s="13"/>
    </row>
    <row r="275" spans="1:13" ht="12.75">
      <c r="A275" s="16"/>
      <c r="B275" s="17"/>
      <c r="C275" s="18"/>
      <c r="F275" s="6"/>
      <c r="G275" s="15"/>
      <c r="H275" s="6"/>
      <c r="I275" s="15"/>
      <c r="M275" s="13"/>
    </row>
    <row r="276" spans="1:13" ht="12.75">
      <c r="A276" s="16"/>
      <c r="B276" s="17"/>
      <c r="C276" s="18"/>
      <c r="F276" s="6"/>
      <c r="G276" s="15"/>
      <c r="H276" s="6"/>
      <c r="I276" s="15"/>
      <c r="M276" s="13"/>
    </row>
    <row r="277" spans="1:13" ht="12.75">
      <c r="A277" s="16"/>
      <c r="B277" s="17"/>
      <c r="C277" s="18"/>
      <c r="F277" s="6"/>
      <c r="G277" s="15"/>
      <c r="H277" s="6"/>
      <c r="I277" s="15"/>
      <c r="M277" s="13"/>
    </row>
    <row r="278" spans="1:13" ht="12.75">
      <c r="A278" s="16"/>
      <c r="B278" s="17"/>
      <c r="C278" s="18"/>
      <c r="F278" s="6"/>
      <c r="G278" s="15"/>
      <c r="H278" s="6"/>
      <c r="I278" s="15"/>
      <c r="M278" s="13"/>
    </row>
    <row r="279" spans="1:13" ht="12.75">
      <c r="A279" s="16"/>
      <c r="B279" s="17"/>
      <c r="C279" s="18"/>
      <c r="F279" s="6"/>
      <c r="G279" s="15"/>
      <c r="H279" s="6"/>
      <c r="I279" s="15"/>
      <c r="M279" s="13"/>
    </row>
    <row r="280" spans="1:13" ht="12.75">
      <c r="A280" s="16"/>
      <c r="B280" s="17"/>
      <c r="C280" s="18"/>
      <c r="F280" s="6"/>
      <c r="G280" s="15"/>
      <c r="H280" s="6"/>
      <c r="I280" s="15"/>
      <c r="M280" s="13"/>
    </row>
    <row r="281" spans="1:13" ht="12.75">
      <c r="A281" s="16"/>
      <c r="B281" s="17"/>
      <c r="C281" s="18"/>
      <c r="F281" s="6"/>
      <c r="G281" s="15"/>
      <c r="H281" s="6"/>
      <c r="I281" s="15"/>
      <c r="M281" s="13"/>
    </row>
    <row r="282" spans="1:13" ht="12.75">
      <c r="A282" s="16"/>
      <c r="B282" s="17"/>
      <c r="C282" s="18"/>
      <c r="F282" s="6"/>
      <c r="G282" s="15"/>
      <c r="H282" s="6"/>
      <c r="I282" s="15"/>
      <c r="M282" s="13"/>
    </row>
    <row r="283" spans="1:13" ht="12.75">
      <c r="A283" s="16"/>
      <c r="B283" s="17"/>
      <c r="C283" s="18"/>
      <c r="F283" s="6"/>
      <c r="G283" s="15"/>
      <c r="H283" s="6"/>
      <c r="I283" s="15"/>
      <c r="M283" s="13"/>
    </row>
    <row r="284" spans="1:13" ht="12.75">
      <c r="A284" s="16"/>
      <c r="B284" s="17"/>
      <c r="C284" s="18"/>
      <c r="F284" s="6"/>
      <c r="G284" s="15"/>
      <c r="H284" s="6"/>
      <c r="I284" s="15"/>
      <c r="M284" s="13"/>
    </row>
    <row r="285" spans="1:13" ht="12.75">
      <c r="A285" s="16"/>
      <c r="B285" s="17"/>
      <c r="C285" s="18"/>
      <c r="F285" s="6"/>
      <c r="G285" s="15"/>
      <c r="H285" s="6"/>
      <c r="I285" s="15"/>
      <c r="M285" s="13"/>
    </row>
    <row r="286" spans="1:13" ht="12.75">
      <c r="A286" s="16"/>
      <c r="B286" s="17"/>
      <c r="C286" s="18"/>
      <c r="F286" s="6"/>
      <c r="G286" s="15"/>
      <c r="H286" s="6"/>
      <c r="I286" s="15"/>
      <c r="M286" s="13"/>
    </row>
    <row r="287" spans="1:13" ht="12.75">
      <c r="A287" s="16"/>
      <c r="B287" s="17"/>
      <c r="C287" s="18"/>
      <c r="F287" s="6"/>
      <c r="G287" s="15"/>
      <c r="H287" s="6"/>
      <c r="I287" s="15"/>
      <c r="M287" s="13"/>
    </row>
    <row r="288" spans="1:13" ht="12.75">
      <c r="A288" s="16"/>
      <c r="B288" s="17"/>
      <c r="C288" s="18"/>
      <c r="F288" s="6"/>
      <c r="G288" s="15"/>
      <c r="H288" s="6"/>
      <c r="I288" s="15"/>
      <c r="M288" s="13"/>
    </row>
    <row r="289" spans="1:13" ht="12.75">
      <c r="A289" s="16"/>
      <c r="B289" s="17"/>
      <c r="C289" s="18"/>
      <c r="F289" s="6"/>
      <c r="G289" s="15"/>
      <c r="H289" s="6"/>
      <c r="I289" s="15"/>
      <c r="M289" s="13"/>
    </row>
    <row r="290" spans="1:13" ht="12.75">
      <c r="A290" s="16"/>
      <c r="B290" s="17"/>
      <c r="C290" s="18"/>
      <c r="F290" s="6"/>
      <c r="G290" s="15"/>
      <c r="H290" s="6"/>
      <c r="I290" s="15"/>
      <c r="M290" s="13"/>
    </row>
    <row r="291" spans="1:13" ht="12.75">
      <c r="A291" s="16"/>
      <c r="B291" s="17"/>
      <c r="C291" s="18"/>
      <c r="F291" s="6"/>
      <c r="G291" s="15"/>
      <c r="H291" s="6"/>
      <c r="I291" s="15"/>
      <c r="M291" s="13"/>
    </row>
    <row r="292" spans="1:13" ht="12.75">
      <c r="A292" s="16"/>
      <c r="B292" s="17"/>
      <c r="C292" s="18"/>
      <c r="F292" s="6"/>
      <c r="G292" s="15"/>
      <c r="H292" s="6"/>
      <c r="I292" s="15"/>
      <c r="M292" s="13"/>
    </row>
    <row r="293" spans="1:13" ht="12.75">
      <c r="A293" s="16"/>
      <c r="B293" s="17"/>
      <c r="C293" s="18"/>
      <c r="F293" s="6"/>
      <c r="G293" s="15"/>
      <c r="H293" s="6"/>
      <c r="I293" s="15"/>
      <c r="M293" s="13"/>
    </row>
    <row r="294" spans="1:13" ht="12.75">
      <c r="A294" s="16"/>
      <c r="B294" s="17"/>
      <c r="C294" s="18"/>
      <c r="F294" s="6"/>
      <c r="G294" s="15"/>
      <c r="H294" s="6"/>
      <c r="I294" s="15"/>
      <c r="M294" s="13"/>
    </row>
    <row r="295" spans="1:13" ht="12.75">
      <c r="A295" s="16"/>
      <c r="B295" s="17"/>
      <c r="C295" s="18"/>
      <c r="F295" s="6"/>
      <c r="G295" s="15"/>
      <c r="H295" s="6"/>
      <c r="I295" s="15"/>
      <c r="M295" s="13"/>
    </row>
    <row r="296" spans="1:13" ht="12.75">
      <c r="A296" s="16"/>
      <c r="B296" s="17"/>
      <c r="C296" s="18"/>
      <c r="F296" s="6"/>
      <c r="G296" s="15"/>
      <c r="H296" s="6"/>
      <c r="I296" s="15"/>
      <c r="M296" s="13"/>
    </row>
    <row r="297" spans="1:13" ht="12.75">
      <c r="A297" s="16"/>
      <c r="B297" s="17"/>
      <c r="C297" s="18"/>
      <c r="F297" s="6"/>
      <c r="G297" s="15"/>
      <c r="H297" s="6"/>
      <c r="I297" s="15"/>
      <c r="M297" s="13"/>
    </row>
    <row r="298" spans="1:13" ht="12.75">
      <c r="A298" s="16"/>
      <c r="B298" s="17"/>
      <c r="C298" s="18"/>
      <c r="F298" s="6"/>
      <c r="G298" s="15"/>
      <c r="H298" s="6"/>
      <c r="I298" s="15"/>
      <c r="M298" s="13"/>
    </row>
    <row r="299" spans="1:13" ht="12.75">
      <c r="A299" s="16"/>
      <c r="B299" s="17"/>
      <c r="C299" s="18"/>
      <c r="F299" s="6"/>
      <c r="G299" s="15"/>
      <c r="H299" s="6"/>
      <c r="I299" s="15"/>
      <c r="M299" s="13"/>
    </row>
    <row r="300" spans="1:13" ht="12.75">
      <c r="A300" s="16"/>
      <c r="B300" s="17"/>
      <c r="C300" s="18"/>
      <c r="F300" s="6"/>
      <c r="G300" s="15"/>
      <c r="H300" s="6"/>
      <c r="I300" s="15"/>
      <c r="M300" s="13"/>
    </row>
    <row r="301" spans="1:13" ht="12.75">
      <c r="A301" s="16"/>
      <c r="B301" s="17"/>
      <c r="C301" s="18"/>
      <c r="F301" s="6"/>
      <c r="G301" s="15"/>
      <c r="H301" s="6"/>
      <c r="I301" s="15"/>
      <c r="M301" s="13"/>
    </row>
    <row r="302" spans="1:13" ht="12.75">
      <c r="A302" s="16"/>
      <c r="B302" s="17"/>
      <c r="C302" s="18"/>
      <c r="F302" s="6"/>
      <c r="G302" s="15"/>
      <c r="H302" s="6"/>
      <c r="I302" s="15"/>
      <c r="M302" s="13"/>
    </row>
    <row r="303" spans="1:13" ht="12.75">
      <c r="A303" s="16"/>
      <c r="B303" s="17"/>
      <c r="C303" s="18"/>
      <c r="F303" s="6"/>
      <c r="G303" s="15"/>
      <c r="H303" s="6"/>
      <c r="I303" s="15"/>
      <c r="M303" s="13"/>
    </row>
    <row r="304" spans="1:13" ht="12.75">
      <c r="A304" s="16"/>
      <c r="B304" s="17"/>
      <c r="C304" s="18"/>
      <c r="F304" s="6"/>
      <c r="G304" s="15"/>
      <c r="H304" s="6"/>
      <c r="I304" s="15"/>
      <c r="M304" s="13"/>
    </row>
    <row r="305" spans="1:13" ht="12.75">
      <c r="A305" s="16"/>
      <c r="B305" s="17"/>
      <c r="C305" s="18"/>
      <c r="F305" s="6"/>
      <c r="G305" s="15"/>
      <c r="H305" s="6"/>
      <c r="I305" s="15"/>
      <c r="M305" s="13"/>
    </row>
    <row r="306" spans="1:13" ht="12.75">
      <c r="A306" s="16"/>
      <c r="B306" s="17"/>
      <c r="C306" s="18"/>
      <c r="F306" s="6"/>
      <c r="G306" s="15"/>
      <c r="H306" s="6"/>
      <c r="I306" s="15"/>
      <c r="M306" s="13"/>
    </row>
    <row r="307" spans="1:13" ht="12.75">
      <c r="A307" s="16"/>
      <c r="B307" s="17"/>
      <c r="C307" s="18"/>
      <c r="F307" s="6"/>
      <c r="G307" s="15"/>
      <c r="H307" s="6"/>
      <c r="I307" s="15"/>
      <c r="M307" s="13"/>
    </row>
    <row r="308" spans="1:13" ht="12.75">
      <c r="A308" s="16"/>
      <c r="B308" s="17"/>
      <c r="C308" s="18"/>
      <c r="F308" s="6"/>
      <c r="G308" s="15"/>
      <c r="H308" s="6"/>
      <c r="I308" s="15"/>
      <c r="M308" s="13"/>
    </row>
    <row r="309" spans="1:13" ht="12.75">
      <c r="A309" s="16"/>
      <c r="B309" s="17"/>
      <c r="C309" s="18"/>
      <c r="F309" s="6"/>
      <c r="G309" s="15"/>
      <c r="H309" s="6"/>
      <c r="I309" s="15"/>
      <c r="M309" s="13"/>
    </row>
    <row r="310" spans="1:13" ht="12.75">
      <c r="A310" s="16"/>
      <c r="B310" s="17"/>
      <c r="C310" s="18"/>
      <c r="F310" s="6"/>
      <c r="G310" s="15"/>
      <c r="H310" s="6"/>
      <c r="I310" s="15"/>
      <c r="M310" s="13"/>
    </row>
    <row r="311" spans="1:13" ht="12.75">
      <c r="A311" s="16"/>
      <c r="B311" s="17"/>
      <c r="C311" s="18"/>
      <c r="F311" s="6"/>
      <c r="G311" s="15"/>
      <c r="H311" s="6"/>
      <c r="I311" s="15"/>
      <c r="M311" s="13"/>
    </row>
    <row r="312" spans="1:13" ht="12.75">
      <c r="A312" s="16"/>
      <c r="B312" s="17"/>
      <c r="C312" s="18"/>
      <c r="F312" s="6"/>
      <c r="G312" s="15"/>
      <c r="H312" s="6"/>
      <c r="I312" s="15"/>
      <c r="M312" s="13"/>
    </row>
    <row r="313" spans="1:13" ht="12.75">
      <c r="A313" s="16"/>
      <c r="B313" s="17"/>
      <c r="C313" s="18"/>
      <c r="F313" s="6"/>
      <c r="G313" s="15"/>
      <c r="H313" s="6"/>
      <c r="I313" s="15"/>
      <c r="M313" s="13"/>
    </row>
    <row r="314" spans="1:13" ht="12.75">
      <c r="A314" s="16"/>
      <c r="B314" s="17"/>
      <c r="C314" s="18"/>
      <c r="F314" s="6"/>
      <c r="G314" s="15"/>
      <c r="H314" s="6"/>
      <c r="I314" s="15"/>
      <c r="M314" s="13"/>
    </row>
    <row r="315" spans="1:13" ht="12.75">
      <c r="A315" s="16"/>
      <c r="B315" s="17"/>
      <c r="C315" s="18"/>
      <c r="F315" s="6"/>
      <c r="G315" s="15"/>
      <c r="H315" s="6"/>
      <c r="I315" s="15"/>
      <c r="M315" s="13"/>
    </row>
    <row r="316" spans="1:13" ht="12.75">
      <c r="A316" s="16"/>
      <c r="B316" s="17"/>
      <c r="C316" s="18"/>
      <c r="F316" s="6"/>
      <c r="G316" s="15"/>
      <c r="H316" s="6"/>
      <c r="I316" s="15"/>
      <c r="M316" s="13"/>
    </row>
    <row r="317" spans="1:13" ht="12.75">
      <c r="A317" s="16"/>
      <c r="B317" s="17"/>
      <c r="C317" s="18"/>
      <c r="F317" s="6"/>
      <c r="G317" s="15"/>
      <c r="H317" s="6"/>
      <c r="I317" s="15"/>
      <c r="M317" s="13"/>
    </row>
    <row r="318" spans="1:13" ht="12.75">
      <c r="A318" s="16"/>
      <c r="B318" s="17"/>
      <c r="C318" s="18"/>
      <c r="F318" s="6"/>
      <c r="G318" s="15"/>
      <c r="H318" s="6"/>
      <c r="I318" s="15"/>
      <c r="M318" s="13"/>
    </row>
    <row r="319" spans="1:13" ht="12.75">
      <c r="A319" s="16"/>
      <c r="B319" s="17"/>
      <c r="C319" s="18"/>
      <c r="F319" s="6"/>
      <c r="G319" s="15"/>
      <c r="H319" s="6"/>
      <c r="I319" s="15"/>
      <c r="M319" s="13"/>
    </row>
    <row r="320" spans="1:13" ht="12.75">
      <c r="A320" s="16"/>
      <c r="B320" s="17"/>
      <c r="C320" s="18"/>
      <c r="F320" s="6"/>
      <c r="G320" s="15"/>
      <c r="H320" s="6"/>
      <c r="I320" s="15"/>
      <c r="M320" s="13"/>
    </row>
    <row r="321" spans="1:13" ht="12.75">
      <c r="A321" s="16"/>
      <c r="B321" s="17"/>
      <c r="C321" s="18"/>
      <c r="F321" s="6"/>
      <c r="G321" s="15"/>
      <c r="H321" s="6"/>
      <c r="I321" s="15"/>
      <c r="M321" s="13"/>
    </row>
    <row r="322" spans="1:13" ht="12.75">
      <c r="A322" s="16"/>
      <c r="B322" s="17"/>
      <c r="C322" s="18"/>
      <c r="F322" s="6"/>
      <c r="G322" s="15"/>
      <c r="H322" s="6"/>
      <c r="I322" s="15"/>
      <c r="M322" s="13"/>
    </row>
    <row r="323" spans="1:13" ht="12.75">
      <c r="A323" s="16"/>
      <c r="B323" s="17"/>
      <c r="C323" s="18"/>
      <c r="F323" s="6"/>
      <c r="G323" s="15"/>
      <c r="H323" s="6"/>
      <c r="I323" s="15"/>
      <c r="M323" s="13"/>
    </row>
    <row r="324" spans="1:13" ht="12.75">
      <c r="A324" s="16"/>
      <c r="B324" s="17"/>
      <c r="C324" s="18"/>
      <c r="F324" s="6"/>
      <c r="G324" s="15"/>
      <c r="H324" s="6"/>
      <c r="I324" s="15"/>
      <c r="M324" s="13"/>
    </row>
    <row r="325" spans="1:13" ht="12.75">
      <c r="A325" s="16"/>
      <c r="B325" s="17"/>
      <c r="C325" s="18"/>
      <c r="F325" s="6"/>
      <c r="G325" s="15"/>
      <c r="H325" s="6"/>
      <c r="I325" s="15"/>
      <c r="M325" s="13"/>
    </row>
    <row r="326" spans="1:13" ht="12.75">
      <c r="A326" s="16"/>
      <c r="B326" s="17"/>
      <c r="C326" s="18"/>
      <c r="F326" s="6"/>
      <c r="G326" s="15"/>
      <c r="H326" s="6"/>
      <c r="I326" s="15"/>
      <c r="M326" s="13"/>
    </row>
    <row r="327" spans="1:13" ht="12.75">
      <c r="A327" s="16"/>
      <c r="B327" s="17"/>
      <c r="C327" s="18"/>
      <c r="F327" s="6"/>
      <c r="G327" s="15"/>
      <c r="H327" s="6"/>
      <c r="I327" s="15"/>
      <c r="M327" s="13"/>
    </row>
    <row r="328" spans="1:13" ht="12.75">
      <c r="A328" s="16"/>
      <c r="B328" s="17"/>
      <c r="C328" s="18"/>
      <c r="F328" s="6"/>
      <c r="G328" s="15"/>
      <c r="H328" s="6"/>
      <c r="I328" s="15"/>
      <c r="M328" s="13"/>
    </row>
    <row r="329" spans="1:13" ht="12.75">
      <c r="A329" s="16"/>
      <c r="B329" s="17"/>
      <c r="C329" s="18"/>
      <c r="F329" s="6"/>
      <c r="G329" s="15"/>
      <c r="H329" s="6"/>
      <c r="I329" s="15"/>
      <c r="M329" s="13"/>
    </row>
    <row r="330" spans="1:13" ht="12.75">
      <c r="A330" s="16"/>
      <c r="B330" s="17"/>
      <c r="C330" s="18"/>
      <c r="F330" s="6"/>
      <c r="G330" s="15"/>
      <c r="H330" s="6"/>
      <c r="I330" s="15"/>
      <c r="M330" s="13"/>
    </row>
    <row r="331" spans="1:13" ht="12.75">
      <c r="A331" s="16"/>
      <c r="B331" s="17"/>
      <c r="C331" s="18"/>
      <c r="F331" s="6"/>
      <c r="G331" s="15"/>
      <c r="H331" s="6"/>
      <c r="I331" s="15"/>
      <c r="M331" s="13"/>
    </row>
    <row r="332" spans="1:13" ht="12.75">
      <c r="A332" s="16"/>
      <c r="B332" s="17"/>
      <c r="C332" s="18"/>
      <c r="F332" s="6"/>
      <c r="G332" s="15"/>
      <c r="H332" s="6"/>
      <c r="I332" s="15"/>
      <c r="M332" s="13"/>
    </row>
    <row r="333" spans="1:13" ht="12.75">
      <c r="A333" s="16"/>
      <c r="B333" s="17"/>
      <c r="C333" s="18"/>
      <c r="F333" s="6"/>
      <c r="G333" s="15"/>
      <c r="H333" s="6"/>
      <c r="I333" s="15"/>
      <c r="M333" s="13"/>
    </row>
    <row r="334" spans="1:13" ht="12.75">
      <c r="A334" s="16"/>
      <c r="B334" s="17"/>
      <c r="C334" s="18"/>
      <c r="F334" s="6"/>
      <c r="G334" s="15"/>
      <c r="H334" s="6"/>
      <c r="I334" s="15"/>
      <c r="M334" s="13"/>
    </row>
    <row r="335" spans="1:13" ht="12.75">
      <c r="A335" s="16"/>
      <c r="B335" s="17"/>
      <c r="C335" s="18"/>
      <c r="F335" s="6"/>
      <c r="G335" s="15"/>
      <c r="H335" s="6"/>
      <c r="I335" s="15"/>
      <c r="M335" s="13"/>
    </row>
    <row r="336" spans="1:13" ht="12.75">
      <c r="A336" s="16"/>
      <c r="B336" s="17"/>
      <c r="C336" s="18"/>
      <c r="F336" s="6"/>
      <c r="G336" s="15"/>
      <c r="H336" s="6"/>
      <c r="I336" s="15"/>
      <c r="M336" s="13"/>
    </row>
    <row r="337" spans="1:13" ht="12.75">
      <c r="A337" s="16"/>
      <c r="B337" s="17"/>
      <c r="C337" s="18"/>
      <c r="F337" s="6"/>
      <c r="G337" s="15"/>
      <c r="H337" s="6"/>
      <c r="I337" s="15"/>
      <c r="M337" s="13"/>
    </row>
    <row r="338" spans="1:13" ht="12.75">
      <c r="A338" s="16"/>
      <c r="B338" s="17"/>
      <c r="C338" s="18"/>
      <c r="F338" s="6"/>
      <c r="G338" s="15"/>
      <c r="H338" s="6"/>
      <c r="I338" s="15"/>
      <c r="M338" s="13"/>
    </row>
    <row r="339" spans="1:13" ht="12.75">
      <c r="A339" s="16"/>
      <c r="B339" s="17"/>
      <c r="C339" s="18"/>
      <c r="F339" s="6"/>
      <c r="G339" s="15"/>
      <c r="H339" s="6"/>
      <c r="I339" s="15"/>
      <c r="M339" s="13"/>
    </row>
    <row r="340" spans="1:13" ht="12.75">
      <c r="A340" s="16"/>
      <c r="B340" s="17"/>
      <c r="C340" s="18"/>
      <c r="F340" s="6"/>
      <c r="G340" s="15"/>
      <c r="H340" s="6"/>
      <c r="I340" s="15"/>
      <c r="M340" s="13"/>
    </row>
    <row r="341" spans="1:13" ht="12.75">
      <c r="A341" s="16"/>
      <c r="B341" s="17"/>
      <c r="C341" s="18"/>
      <c r="F341" s="6"/>
      <c r="G341" s="15"/>
      <c r="H341" s="6"/>
      <c r="I341" s="15"/>
      <c r="M341" s="13"/>
    </row>
    <row r="342" spans="1:13" ht="12.75">
      <c r="A342" s="16"/>
      <c r="B342" s="17"/>
      <c r="C342" s="18"/>
      <c r="F342" s="6"/>
      <c r="G342" s="15"/>
      <c r="H342" s="6"/>
      <c r="I342" s="15"/>
      <c r="M342" s="13"/>
    </row>
    <row r="343" spans="1:13" ht="12.75">
      <c r="A343" s="16"/>
      <c r="B343" s="17"/>
      <c r="C343" s="18"/>
      <c r="F343" s="6"/>
      <c r="G343" s="15"/>
      <c r="H343" s="6"/>
      <c r="I343" s="15"/>
      <c r="M343" s="13"/>
    </row>
    <row r="344" spans="1:13" ht="12.75">
      <c r="A344" s="16"/>
      <c r="B344" s="17"/>
      <c r="C344" s="18"/>
      <c r="F344" s="6"/>
      <c r="G344" s="15"/>
      <c r="H344" s="6"/>
      <c r="I344" s="15"/>
      <c r="M344" s="13"/>
    </row>
    <row r="345" spans="1:13" ht="12.75">
      <c r="A345" s="16"/>
      <c r="B345" s="17"/>
      <c r="C345" s="18"/>
      <c r="F345" s="6"/>
      <c r="G345" s="15"/>
      <c r="H345" s="6"/>
      <c r="I345" s="15"/>
      <c r="M345" s="13"/>
    </row>
    <row r="346" spans="1:13" ht="12.75">
      <c r="A346" s="16"/>
      <c r="B346" s="17"/>
      <c r="C346" s="18"/>
      <c r="F346" s="6"/>
      <c r="G346" s="15"/>
      <c r="H346" s="6"/>
      <c r="I346" s="15"/>
      <c r="M346" s="13"/>
    </row>
    <row r="347" spans="1:13" ht="12.75">
      <c r="A347" s="16"/>
      <c r="B347" s="17"/>
      <c r="C347" s="18"/>
      <c r="F347" s="6"/>
      <c r="G347" s="15"/>
      <c r="H347" s="6"/>
      <c r="I347" s="15"/>
      <c r="M347" s="13"/>
    </row>
    <row r="348" spans="1:13" ht="12.75">
      <c r="A348" s="16"/>
      <c r="B348" s="17"/>
      <c r="C348" s="18"/>
      <c r="F348" s="6"/>
      <c r="G348" s="15"/>
      <c r="H348" s="6"/>
      <c r="I348" s="15"/>
      <c r="M348" s="13"/>
    </row>
    <row r="349" spans="1:13" ht="12.75">
      <c r="A349" s="16"/>
      <c r="B349" s="17"/>
      <c r="C349" s="18"/>
      <c r="F349" s="6"/>
      <c r="G349" s="15"/>
      <c r="H349" s="6"/>
      <c r="I349" s="15"/>
      <c r="M349" s="13"/>
    </row>
    <row r="350" spans="1:13" ht="12.75">
      <c r="A350" s="16"/>
      <c r="B350" s="17"/>
      <c r="C350" s="18"/>
      <c r="F350" s="6"/>
      <c r="G350" s="15"/>
      <c r="H350" s="6"/>
      <c r="I350" s="15"/>
      <c r="M350" s="13"/>
    </row>
    <row r="351" spans="1:13" ht="12.75">
      <c r="A351" s="16"/>
      <c r="B351" s="17"/>
      <c r="C351" s="18"/>
      <c r="F351" s="6"/>
      <c r="G351" s="15"/>
      <c r="H351" s="6"/>
      <c r="I351" s="15"/>
      <c r="M351" s="13"/>
    </row>
    <row r="352" spans="1:13" ht="12.75">
      <c r="A352" s="16"/>
      <c r="B352" s="17"/>
      <c r="C352" s="18"/>
      <c r="F352" s="6"/>
      <c r="G352" s="15"/>
      <c r="H352" s="6"/>
      <c r="I352" s="15"/>
      <c r="M352" s="13"/>
    </row>
    <row r="353" spans="1:13" ht="12.75">
      <c r="A353" s="16"/>
      <c r="B353" s="17"/>
      <c r="C353" s="18"/>
      <c r="F353" s="6"/>
      <c r="G353" s="15"/>
      <c r="H353" s="6"/>
      <c r="I353" s="15"/>
      <c r="M353" s="13"/>
    </row>
    <row r="354" spans="1:13" ht="12.75">
      <c r="A354" s="16"/>
      <c r="B354" s="17"/>
      <c r="C354" s="18"/>
      <c r="F354" s="6"/>
      <c r="G354" s="15"/>
      <c r="H354" s="6"/>
      <c r="I354" s="15"/>
      <c r="M354" s="13"/>
    </row>
    <row r="355" spans="1:13" ht="12.75">
      <c r="A355" s="16"/>
      <c r="B355" s="17"/>
      <c r="C355" s="18"/>
      <c r="F355" s="6"/>
      <c r="G355" s="15"/>
      <c r="H355" s="6"/>
      <c r="I355" s="15"/>
      <c r="M355" s="13"/>
    </row>
    <row r="356" spans="1:13" ht="12.75">
      <c r="A356" s="16"/>
      <c r="B356" s="17"/>
      <c r="C356" s="18"/>
      <c r="F356" s="6"/>
      <c r="G356" s="15"/>
      <c r="H356" s="6"/>
      <c r="I356" s="15"/>
      <c r="M356" s="13"/>
    </row>
    <row r="357" spans="1:13" ht="12.75">
      <c r="A357" s="16"/>
      <c r="B357" s="17"/>
      <c r="C357" s="18"/>
      <c r="F357" s="6"/>
      <c r="G357" s="15"/>
      <c r="H357" s="6"/>
      <c r="I357" s="15"/>
      <c r="M357" s="13"/>
    </row>
    <row r="358" spans="1:13" ht="12.75">
      <c r="A358" s="16"/>
      <c r="B358" s="17"/>
      <c r="C358" s="18"/>
      <c r="F358" s="6"/>
      <c r="G358" s="15"/>
      <c r="H358" s="6"/>
      <c r="I358" s="15"/>
      <c r="M358" s="13"/>
    </row>
    <row r="359" spans="1:13" ht="12.75">
      <c r="A359" s="16"/>
      <c r="B359" s="17"/>
      <c r="C359" s="18"/>
      <c r="F359" s="6"/>
      <c r="G359" s="15"/>
      <c r="H359" s="6"/>
      <c r="I359" s="15"/>
      <c r="M359" s="13"/>
    </row>
    <row r="360" spans="1:13" ht="12.75">
      <c r="A360" s="16"/>
      <c r="B360" s="17"/>
      <c r="C360" s="18"/>
      <c r="F360" s="6"/>
      <c r="G360" s="15"/>
      <c r="H360" s="6"/>
      <c r="I360" s="15"/>
      <c r="M360" s="13"/>
    </row>
    <row r="361" spans="1:13" ht="12.75">
      <c r="A361" s="16"/>
      <c r="B361" s="17"/>
      <c r="C361" s="18"/>
      <c r="F361" s="6"/>
      <c r="G361" s="15"/>
      <c r="H361" s="6"/>
      <c r="I361" s="15"/>
      <c r="M361" s="13"/>
    </row>
    <row r="362" spans="1:13" ht="12.75">
      <c r="A362" s="16"/>
      <c r="B362" s="17"/>
      <c r="C362" s="18"/>
      <c r="F362" s="6"/>
      <c r="G362" s="15"/>
      <c r="H362" s="6"/>
      <c r="I362" s="15"/>
      <c r="M362" s="13"/>
    </row>
    <row r="363" spans="1:13" ht="12.75">
      <c r="A363" s="16"/>
      <c r="B363" s="17"/>
      <c r="C363" s="18"/>
      <c r="F363" s="6"/>
      <c r="G363" s="15"/>
      <c r="H363" s="6"/>
      <c r="I363" s="15"/>
      <c r="M363" s="13"/>
    </row>
    <row r="364" spans="1:13" ht="12.75">
      <c r="A364" s="16"/>
      <c r="B364" s="17"/>
      <c r="C364" s="18"/>
      <c r="F364" s="6"/>
      <c r="G364" s="15"/>
      <c r="H364" s="6"/>
      <c r="I364" s="15"/>
      <c r="M364" s="13"/>
    </row>
    <row r="365" spans="1:13" ht="12.75">
      <c r="A365" s="16"/>
      <c r="B365" s="17"/>
      <c r="C365" s="18"/>
      <c r="F365" s="6"/>
      <c r="G365" s="15"/>
      <c r="H365" s="6"/>
      <c r="I365" s="15"/>
      <c r="M365" s="13"/>
    </row>
    <row r="366" spans="1:13" ht="12.75">
      <c r="A366" s="16"/>
      <c r="B366" s="17"/>
      <c r="C366" s="18"/>
      <c r="F366" s="6"/>
      <c r="G366" s="15"/>
      <c r="H366" s="6"/>
      <c r="I366" s="15"/>
      <c r="M366" s="13"/>
    </row>
    <row r="367" spans="1:13" ht="12.75">
      <c r="A367" s="16"/>
      <c r="B367" s="17"/>
      <c r="C367" s="18"/>
      <c r="F367" s="6"/>
      <c r="G367" s="15"/>
      <c r="H367" s="6"/>
      <c r="I367" s="15"/>
      <c r="M367" s="13"/>
    </row>
    <row r="368" spans="1:13" ht="12.75">
      <c r="A368" s="16"/>
      <c r="B368" s="17"/>
      <c r="C368" s="18"/>
      <c r="F368" s="6"/>
      <c r="G368" s="15"/>
      <c r="H368" s="6"/>
      <c r="I368" s="15"/>
      <c r="M368" s="13"/>
    </row>
    <row r="369" spans="1:13" ht="12.75">
      <c r="A369" s="16"/>
      <c r="B369" s="17"/>
      <c r="C369" s="18"/>
      <c r="F369" s="6"/>
      <c r="G369" s="15"/>
      <c r="H369" s="6"/>
      <c r="I369" s="15"/>
      <c r="M369" s="13"/>
    </row>
    <row r="370" spans="1:13" ht="12.75">
      <c r="A370" s="16"/>
      <c r="B370" s="17"/>
      <c r="C370" s="18"/>
      <c r="F370" s="6"/>
      <c r="G370" s="15"/>
      <c r="H370" s="6"/>
      <c r="I370" s="15"/>
      <c r="M370" s="13"/>
    </row>
    <row r="371" spans="1:13" ht="12.75">
      <c r="A371" s="16"/>
      <c r="B371" s="17"/>
      <c r="C371" s="18"/>
      <c r="F371" s="6"/>
      <c r="G371" s="15"/>
      <c r="H371" s="6"/>
      <c r="I371" s="15"/>
      <c r="M371" s="13"/>
    </row>
    <row r="372" spans="1:13" ht="12.75">
      <c r="A372" s="16"/>
      <c r="B372" s="17"/>
      <c r="C372" s="18"/>
      <c r="F372" s="6"/>
      <c r="G372" s="15"/>
      <c r="H372" s="6"/>
      <c r="I372" s="15"/>
      <c r="M372" s="13"/>
    </row>
    <row r="373" spans="1:13" ht="12.75">
      <c r="A373" s="16"/>
      <c r="B373" s="17"/>
      <c r="C373" s="18"/>
      <c r="F373" s="6"/>
      <c r="G373" s="15"/>
      <c r="H373" s="6"/>
      <c r="I373" s="15"/>
      <c r="M373" s="13"/>
    </row>
    <row r="374" spans="1:13" ht="12.75">
      <c r="A374" s="16"/>
      <c r="B374" s="17"/>
      <c r="C374" s="18"/>
      <c r="F374" s="6"/>
      <c r="G374" s="15"/>
      <c r="H374" s="6"/>
      <c r="I374" s="15"/>
      <c r="M374" s="13"/>
    </row>
    <row r="375" spans="1:13" ht="12.75">
      <c r="A375" s="16"/>
      <c r="B375" s="17"/>
      <c r="C375" s="18"/>
      <c r="F375" s="6"/>
      <c r="G375" s="15"/>
      <c r="H375" s="6"/>
      <c r="I375" s="15"/>
      <c r="M375" s="13"/>
    </row>
    <row r="376" spans="1:13" ht="12.75">
      <c r="A376" s="16"/>
      <c r="B376" s="17"/>
      <c r="C376" s="18"/>
      <c r="F376" s="6"/>
      <c r="G376" s="15"/>
      <c r="H376" s="6"/>
      <c r="I376" s="15"/>
      <c r="M376" s="13"/>
    </row>
    <row r="377" spans="1:13" ht="12.75">
      <c r="A377" s="16"/>
      <c r="B377" s="17"/>
      <c r="C377" s="18"/>
      <c r="F377" s="6"/>
      <c r="G377" s="15"/>
      <c r="H377" s="6"/>
      <c r="I377" s="15"/>
      <c r="M377" s="13"/>
    </row>
    <row r="378" spans="1:13" ht="12.75">
      <c r="A378" s="16"/>
      <c r="B378" s="17"/>
      <c r="C378" s="18"/>
      <c r="F378" s="6"/>
      <c r="G378" s="15"/>
      <c r="H378" s="6"/>
      <c r="I378" s="15"/>
      <c r="M378" s="13"/>
    </row>
    <row r="379" spans="1:13" ht="12.75">
      <c r="A379" s="16"/>
      <c r="B379" s="17"/>
      <c r="C379" s="18"/>
      <c r="F379" s="6"/>
      <c r="G379" s="15"/>
      <c r="H379" s="6"/>
      <c r="I379" s="15"/>
      <c r="M379" s="13"/>
    </row>
    <row r="380" spans="1:13" ht="12.75">
      <c r="A380" s="16"/>
      <c r="B380" s="17"/>
      <c r="C380" s="18"/>
      <c r="F380" s="6"/>
      <c r="G380" s="15"/>
      <c r="H380" s="6"/>
      <c r="I380" s="15"/>
      <c r="M380" s="13"/>
    </row>
    <row r="381" spans="1:13" ht="12.75">
      <c r="A381" s="16"/>
      <c r="B381" s="17"/>
      <c r="C381" s="18"/>
      <c r="F381" s="6"/>
      <c r="G381" s="15"/>
      <c r="H381" s="6"/>
      <c r="I381" s="15"/>
      <c r="M381" s="13"/>
    </row>
    <row r="382" spans="1:13" ht="12.75">
      <c r="A382" s="16"/>
      <c r="B382" s="17"/>
      <c r="C382" s="18"/>
      <c r="F382" s="6"/>
      <c r="G382" s="15"/>
      <c r="H382" s="6"/>
      <c r="I382" s="15"/>
      <c r="M382" s="13"/>
    </row>
    <row r="383" spans="1:13" ht="12.75">
      <c r="A383" s="16"/>
      <c r="B383" s="17"/>
      <c r="C383" s="18"/>
      <c r="F383" s="6"/>
      <c r="G383" s="15"/>
      <c r="H383" s="6"/>
      <c r="I383" s="15"/>
      <c r="M383" s="13"/>
    </row>
    <row r="384" spans="1:9" ht="12.75">
      <c r="A384" s="16"/>
      <c r="B384" s="17"/>
      <c r="C384" s="18"/>
      <c r="F384" s="6"/>
      <c r="G384" s="15"/>
      <c r="H384" s="6"/>
      <c r="I384" s="15"/>
    </row>
    <row r="385" spans="1:9" ht="12.75">
      <c r="A385" s="16"/>
      <c r="B385" s="17"/>
      <c r="C385" s="18"/>
      <c r="F385" s="6"/>
      <c r="G385" s="15"/>
      <c r="H385" s="6"/>
      <c r="I385" s="15"/>
    </row>
    <row r="386" spans="1:9" ht="12.75">
      <c r="A386" s="16"/>
      <c r="B386" s="17"/>
      <c r="C386" s="18"/>
      <c r="F386" s="6"/>
      <c r="G386" s="15"/>
      <c r="H386" s="6"/>
      <c r="I386" s="15"/>
    </row>
    <row r="387" spans="1:7" ht="12.75">
      <c r="A387" s="16"/>
      <c r="B387" s="17"/>
      <c r="C387" s="18"/>
      <c r="F387" s="6"/>
      <c r="G387" s="15"/>
    </row>
    <row r="388" spans="1:7" ht="12.75">
      <c r="A388" s="16"/>
      <c r="B388" s="17"/>
      <c r="C388" s="18"/>
      <c r="F388" s="6"/>
      <c r="G388" s="15"/>
    </row>
    <row r="389" spans="1:7" ht="12.75">
      <c r="A389" s="16"/>
      <c r="B389" s="17"/>
      <c r="C389" s="18"/>
      <c r="F389" s="6"/>
      <c r="G389" s="15"/>
    </row>
    <row r="390" spans="1:7" ht="12.75">
      <c r="A390" s="16"/>
      <c r="B390" s="17"/>
      <c r="C390" s="18"/>
      <c r="F390" s="6"/>
      <c r="G390" s="15"/>
    </row>
    <row r="391" spans="1:7" ht="12.75">
      <c r="A391" s="16"/>
      <c r="B391" s="17"/>
      <c r="C391" s="18"/>
      <c r="F391" s="6"/>
      <c r="G391" s="15"/>
    </row>
    <row r="392" spans="1:7" ht="12.75">
      <c r="A392" s="16"/>
      <c r="B392" s="17"/>
      <c r="C392" s="18"/>
      <c r="F392" s="6"/>
      <c r="G392" s="15"/>
    </row>
    <row r="393" spans="1:7" ht="12.75">
      <c r="A393" s="16"/>
      <c r="B393" s="17"/>
      <c r="C393" s="18"/>
      <c r="F393" s="6"/>
      <c r="G393" s="15"/>
    </row>
    <row r="394" spans="1:7" ht="12.75">
      <c r="A394" s="16"/>
      <c r="B394" s="17"/>
      <c r="C394" s="18"/>
      <c r="F394" s="6"/>
      <c r="G394" s="15"/>
    </row>
    <row r="395" spans="1:7" ht="12.75">
      <c r="A395" s="16"/>
      <c r="B395" s="17"/>
      <c r="C395" s="18"/>
      <c r="F395" s="6"/>
      <c r="G395" s="15"/>
    </row>
    <row r="396" spans="1:7" ht="12.75">
      <c r="A396" s="16"/>
      <c r="B396" s="17"/>
      <c r="C396" s="18"/>
      <c r="F396" s="6"/>
      <c r="G396" s="15"/>
    </row>
    <row r="397" spans="1:7" ht="12.75">
      <c r="A397" s="16"/>
      <c r="B397" s="17"/>
      <c r="C397" s="18"/>
      <c r="F397" s="6"/>
      <c r="G397" s="15"/>
    </row>
    <row r="398" spans="1:7" ht="12.75">
      <c r="A398" s="16"/>
      <c r="B398" s="17"/>
      <c r="C398" s="18"/>
      <c r="F398" s="6"/>
      <c r="G398" s="15"/>
    </row>
    <row r="399" spans="1:7" ht="12.75">
      <c r="A399" s="16"/>
      <c r="B399" s="17"/>
      <c r="C399" s="18"/>
      <c r="F399" s="6"/>
      <c r="G399" s="15"/>
    </row>
    <row r="400" spans="1:7" ht="12.75">
      <c r="A400" s="16"/>
      <c r="B400" s="17"/>
      <c r="C400" s="18"/>
      <c r="F400" s="6"/>
      <c r="G400" s="15"/>
    </row>
    <row r="401" spans="1:7" ht="12.75">
      <c r="A401" s="16"/>
      <c r="B401" s="17"/>
      <c r="C401" s="18"/>
      <c r="F401" s="6"/>
      <c r="G401" s="15"/>
    </row>
    <row r="402" spans="1:7" ht="12.75">
      <c r="A402" s="16"/>
      <c r="B402" s="17"/>
      <c r="C402" s="18"/>
      <c r="F402" s="6"/>
      <c r="G402" s="15"/>
    </row>
    <row r="403" spans="1:7" ht="12.75">
      <c r="A403" s="16"/>
      <c r="B403" s="17"/>
      <c r="C403" s="18"/>
      <c r="F403" s="6"/>
      <c r="G403" s="15"/>
    </row>
    <row r="404" spans="1:7" ht="12.75">
      <c r="A404" s="16"/>
      <c r="B404" s="17"/>
      <c r="C404" s="18"/>
      <c r="F404" s="6"/>
      <c r="G404" s="15"/>
    </row>
    <row r="405" spans="1:7" ht="12.75">
      <c r="A405" s="16"/>
      <c r="B405" s="17"/>
      <c r="C405" s="18"/>
      <c r="F405" s="6"/>
      <c r="G405" s="15"/>
    </row>
    <row r="406" spans="1:7" ht="12.75">
      <c r="A406" s="16"/>
      <c r="B406" s="17"/>
      <c r="C406" s="18"/>
      <c r="F406" s="6"/>
      <c r="G406" s="15"/>
    </row>
    <row r="407" spans="1:7" ht="12.75">
      <c r="A407" s="16"/>
      <c r="B407" s="17"/>
      <c r="C407" s="18"/>
      <c r="F407" s="6"/>
      <c r="G407" s="15"/>
    </row>
    <row r="408" spans="1:7" ht="12.75">
      <c r="A408" s="16"/>
      <c r="B408" s="17"/>
      <c r="C408" s="18"/>
      <c r="F408" s="6"/>
      <c r="G408" s="15"/>
    </row>
    <row r="409" spans="1:7" ht="12.75">
      <c r="A409" s="16"/>
      <c r="B409" s="17"/>
      <c r="C409" s="18"/>
      <c r="F409" s="6"/>
      <c r="G409" s="15"/>
    </row>
    <row r="410" spans="1:7" ht="12.75">
      <c r="A410" s="16"/>
      <c r="B410" s="17"/>
      <c r="C410" s="18"/>
      <c r="F410" s="6"/>
      <c r="G410" s="15"/>
    </row>
    <row r="411" spans="1:7" ht="12.75">
      <c r="A411" s="16"/>
      <c r="B411" s="17"/>
      <c r="C411" s="18"/>
      <c r="F411" s="6"/>
      <c r="G411" s="15"/>
    </row>
    <row r="412" spans="1:7" ht="12.75">
      <c r="A412" s="16"/>
      <c r="B412" s="17"/>
      <c r="C412" s="18"/>
      <c r="F412" s="6"/>
      <c r="G412" s="15"/>
    </row>
    <row r="413" spans="1:7" ht="12.75">
      <c r="A413" s="16"/>
      <c r="B413" s="17"/>
      <c r="C413" s="18"/>
      <c r="F413" s="6"/>
      <c r="G413" s="15"/>
    </row>
    <row r="414" spans="1:7" ht="12.75">
      <c r="A414" s="16"/>
      <c r="B414" s="17"/>
      <c r="C414" s="18"/>
      <c r="F414" s="6"/>
      <c r="G414" s="15"/>
    </row>
    <row r="415" spans="1:7" ht="12.75">
      <c r="A415" s="16"/>
      <c r="B415" s="17"/>
      <c r="C415" s="18"/>
      <c r="F415" s="6"/>
      <c r="G415" s="15"/>
    </row>
    <row r="416" spans="1:7" ht="12.75">
      <c r="A416" s="16"/>
      <c r="B416" s="17"/>
      <c r="C416" s="18"/>
      <c r="F416" s="6"/>
      <c r="G416" s="15"/>
    </row>
    <row r="417" spans="1:7" ht="12.75">
      <c r="A417" s="16"/>
      <c r="B417" s="17"/>
      <c r="C417" s="18"/>
      <c r="F417" s="6"/>
      <c r="G417" s="15"/>
    </row>
    <row r="418" spans="1:7" ht="12.75">
      <c r="A418" s="16"/>
      <c r="B418" s="17"/>
      <c r="C418" s="18"/>
      <c r="F418" s="6"/>
      <c r="G418" s="15"/>
    </row>
    <row r="419" spans="1:7" ht="12.75">
      <c r="A419" s="16"/>
      <c r="B419" s="17"/>
      <c r="C419" s="18"/>
      <c r="F419" s="6"/>
      <c r="G419" s="15"/>
    </row>
    <row r="420" spans="1:7" ht="12.75">
      <c r="A420" s="16"/>
      <c r="B420" s="17"/>
      <c r="C420" s="18"/>
      <c r="F420" s="6"/>
      <c r="G420" s="15"/>
    </row>
    <row r="421" spans="1:7" ht="12.75">
      <c r="A421" s="16"/>
      <c r="B421" s="17"/>
      <c r="C421" s="18"/>
      <c r="F421" s="6"/>
      <c r="G421" s="15"/>
    </row>
    <row r="422" spans="1:7" ht="12.75">
      <c r="A422" s="16"/>
      <c r="B422" s="17"/>
      <c r="C422" s="18"/>
      <c r="F422" s="6"/>
      <c r="G422" s="15"/>
    </row>
    <row r="423" spans="1:7" ht="12.75">
      <c r="A423" s="16"/>
      <c r="B423" s="17"/>
      <c r="C423" s="18"/>
      <c r="F423" s="6"/>
      <c r="G423" s="15"/>
    </row>
    <row r="424" spans="1:7" ht="12.75">
      <c r="A424" s="16"/>
      <c r="B424" s="17"/>
      <c r="C424" s="18"/>
      <c r="F424" s="6"/>
      <c r="G424" s="15"/>
    </row>
    <row r="425" spans="1:7" ht="12.75">
      <c r="A425" s="16"/>
      <c r="B425" s="17"/>
      <c r="C425" s="18"/>
      <c r="F425" s="6"/>
      <c r="G425" s="15"/>
    </row>
    <row r="426" spans="1:7" ht="12.75">
      <c r="A426" s="16"/>
      <c r="B426" s="17"/>
      <c r="C426" s="18"/>
      <c r="F426" s="6"/>
      <c r="G426" s="15"/>
    </row>
    <row r="427" spans="1:7" ht="12.75">
      <c r="A427" s="16"/>
      <c r="B427" s="17"/>
      <c r="C427" s="18"/>
      <c r="F427" s="6"/>
      <c r="G427" s="15"/>
    </row>
    <row r="428" spans="1:7" ht="12.75">
      <c r="A428" s="16"/>
      <c r="B428" s="17"/>
      <c r="C428" s="18"/>
      <c r="F428" s="6"/>
      <c r="G428" s="15"/>
    </row>
    <row r="429" spans="1:7" ht="12.75">
      <c r="A429" s="16"/>
      <c r="B429" s="17"/>
      <c r="C429" s="18"/>
      <c r="F429" s="6"/>
      <c r="G429" s="15"/>
    </row>
    <row r="430" spans="1:7" ht="12.75">
      <c r="A430" s="16"/>
      <c r="B430" s="17"/>
      <c r="C430" s="18"/>
      <c r="F430" s="6"/>
      <c r="G430" s="15"/>
    </row>
    <row r="431" spans="1:7" ht="12.75">
      <c r="A431" s="16"/>
      <c r="B431" s="17"/>
      <c r="C431" s="18"/>
      <c r="F431" s="6"/>
      <c r="G431" s="15"/>
    </row>
    <row r="432" spans="1:7" ht="12.75">
      <c r="A432" s="16"/>
      <c r="B432" s="17"/>
      <c r="C432" s="18"/>
      <c r="F432" s="6"/>
      <c r="G432" s="15"/>
    </row>
    <row r="433" spans="1:7" ht="12.75">
      <c r="A433" s="16"/>
      <c r="B433" s="17"/>
      <c r="C433" s="18"/>
      <c r="F433" s="6"/>
      <c r="G433" s="15"/>
    </row>
    <row r="434" spans="1:7" ht="12.75">
      <c r="A434" s="16"/>
      <c r="B434" s="17"/>
      <c r="C434" s="18"/>
      <c r="F434" s="6"/>
      <c r="G434" s="15"/>
    </row>
    <row r="435" spans="1:7" ht="12.75">
      <c r="A435" s="16"/>
      <c r="B435" s="17"/>
      <c r="C435" s="18"/>
      <c r="F435" s="6"/>
      <c r="G435" s="15"/>
    </row>
    <row r="436" spans="1:7" ht="12.75">
      <c r="A436" s="16"/>
      <c r="B436" s="17"/>
      <c r="C436" s="18"/>
      <c r="F436" s="6"/>
      <c r="G436" s="15"/>
    </row>
    <row r="437" spans="1:7" ht="12.75">
      <c r="A437" s="16"/>
      <c r="B437" s="17"/>
      <c r="C437" s="18"/>
      <c r="F437" s="6"/>
      <c r="G437" s="15"/>
    </row>
    <row r="438" spans="1:7" ht="12.75">
      <c r="A438" s="16"/>
      <c r="B438" s="17"/>
      <c r="C438" s="18"/>
      <c r="F438" s="6"/>
      <c r="G438" s="15"/>
    </row>
    <row r="439" spans="1:7" ht="12.75">
      <c r="A439" s="16"/>
      <c r="B439" s="17"/>
      <c r="C439" s="18"/>
      <c r="F439" s="6"/>
      <c r="G439" s="15"/>
    </row>
    <row r="440" spans="1:7" ht="12.75">
      <c r="A440" s="16"/>
      <c r="B440" s="17"/>
      <c r="C440" s="18"/>
      <c r="F440" s="6"/>
      <c r="G440" s="15"/>
    </row>
    <row r="441" spans="1:7" ht="12.75">
      <c r="A441" s="16"/>
      <c r="B441" s="17"/>
      <c r="C441" s="18"/>
      <c r="F441" s="6"/>
      <c r="G441" s="15"/>
    </row>
    <row r="442" spans="1:7" ht="12.75">
      <c r="A442" s="16"/>
      <c r="B442" s="17"/>
      <c r="C442" s="18"/>
      <c r="F442" s="6"/>
      <c r="G442" s="15"/>
    </row>
    <row r="443" spans="1:7" ht="12.75">
      <c r="A443" s="16"/>
      <c r="B443" s="17"/>
      <c r="C443" s="18"/>
      <c r="F443" s="6"/>
      <c r="G443" s="15"/>
    </row>
    <row r="444" spans="1:7" ht="12.75">
      <c r="A444" s="16"/>
      <c r="B444" s="17"/>
      <c r="C444" s="18"/>
      <c r="F444" s="6"/>
      <c r="G444" s="15"/>
    </row>
    <row r="445" spans="1:7" ht="12.75">
      <c r="A445" s="16"/>
      <c r="B445" s="17"/>
      <c r="C445" s="18"/>
      <c r="F445" s="6"/>
      <c r="G445" s="15"/>
    </row>
    <row r="446" spans="1:7" ht="12.75">
      <c r="A446" s="16"/>
      <c r="B446" s="17"/>
      <c r="C446" s="18"/>
      <c r="F446" s="6"/>
      <c r="G446" s="15"/>
    </row>
    <row r="447" spans="1:7" ht="12.75">
      <c r="A447" s="16"/>
      <c r="B447" s="17"/>
      <c r="C447" s="18"/>
      <c r="F447" s="6"/>
      <c r="G447" s="15"/>
    </row>
    <row r="448" spans="1:7" ht="12.75">
      <c r="A448" s="16"/>
      <c r="B448" s="17"/>
      <c r="C448" s="18"/>
      <c r="F448" s="6"/>
      <c r="G448" s="15"/>
    </row>
    <row r="449" spans="1:7" ht="12.75">
      <c r="A449" s="16"/>
      <c r="B449" s="17"/>
      <c r="C449" s="18"/>
      <c r="F449" s="6"/>
      <c r="G449" s="15"/>
    </row>
    <row r="450" spans="1:7" ht="12.75">
      <c r="A450" s="16"/>
      <c r="B450" s="17"/>
      <c r="C450" s="18"/>
      <c r="F450" s="6"/>
      <c r="G450" s="15"/>
    </row>
    <row r="451" spans="1:7" ht="12.75">
      <c r="A451" s="16"/>
      <c r="B451" s="17"/>
      <c r="C451" s="18"/>
      <c r="F451" s="6"/>
      <c r="G451" s="15"/>
    </row>
    <row r="452" spans="1:7" ht="12.75">
      <c r="A452" s="16"/>
      <c r="B452" s="17"/>
      <c r="C452" s="18"/>
      <c r="F452" s="6"/>
      <c r="G452" s="15"/>
    </row>
    <row r="453" spans="1:7" ht="12.75">
      <c r="A453" s="16"/>
      <c r="B453" s="17"/>
      <c r="C453" s="18"/>
      <c r="F453" s="6"/>
      <c r="G453" s="15"/>
    </row>
    <row r="454" spans="1:7" ht="12.75">
      <c r="A454" s="16"/>
      <c r="B454" s="17"/>
      <c r="C454" s="18"/>
      <c r="F454" s="6"/>
      <c r="G454" s="15"/>
    </row>
    <row r="455" spans="1:7" ht="12.75">
      <c r="A455" s="16"/>
      <c r="B455" s="17"/>
      <c r="C455" s="18"/>
      <c r="F455" s="6"/>
      <c r="G455" s="15"/>
    </row>
    <row r="456" spans="1:7" ht="12.75">
      <c r="A456" s="16"/>
      <c r="B456" s="17"/>
      <c r="C456" s="18"/>
      <c r="F456" s="6"/>
      <c r="G456" s="15"/>
    </row>
    <row r="457" spans="1:7" ht="12.75">
      <c r="A457" s="16"/>
      <c r="B457" s="17"/>
      <c r="C457" s="18"/>
      <c r="F457" s="6"/>
      <c r="G457" s="15"/>
    </row>
    <row r="458" spans="1:7" ht="12.75">
      <c r="A458" s="16"/>
      <c r="B458" s="17"/>
      <c r="C458" s="18"/>
      <c r="F458" s="6"/>
      <c r="G458" s="15"/>
    </row>
    <row r="459" spans="1:7" ht="12.75">
      <c r="A459" s="16"/>
      <c r="B459" s="17"/>
      <c r="C459" s="18"/>
      <c r="F459" s="6"/>
      <c r="G459" s="15"/>
    </row>
    <row r="460" spans="1:7" ht="12.75">
      <c r="A460" s="16"/>
      <c r="B460" s="17"/>
      <c r="C460" s="18"/>
      <c r="F460" s="6"/>
      <c r="G460" s="15"/>
    </row>
    <row r="461" spans="1:7" ht="12.75">
      <c r="A461" s="16"/>
      <c r="B461" s="17"/>
      <c r="C461" s="18"/>
      <c r="F461" s="6"/>
      <c r="G461" s="15"/>
    </row>
    <row r="462" spans="1:7" ht="12.75">
      <c r="A462" s="16"/>
      <c r="B462" s="17"/>
      <c r="C462" s="18"/>
      <c r="F462" s="6"/>
      <c r="G462" s="15"/>
    </row>
    <row r="463" spans="1:7" ht="12.75">
      <c r="A463" s="16"/>
      <c r="B463" s="17"/>
      <c r="C463" s="18"/>
      <c r="F463" s="6"/>
      <c r="G463" s="15"/>
    </row>
    <row r="464" spans="1:7" ht="12.75">
      <c r="A464" s="16"/>
      <c r="B464" s="17"/>
      <c r="C464" s="18"/>
      <c r="F464" s="6"/>
      <c r="G464" s="15"/>
    </row>
    <row r="465" spans="1:7" ht="12.75">
      <c r="A465" s="16"/>
      <c r="B465" s="17"/>
      <c r="C465" s="18"/>
      <c r="F465" s="6"/>
      <c r="G465" s="15"/>
    </row>
    <row r="466" spans="1:7" ht="12.75">
      <c r="A466" s="16"/>
      <c r="B466" s="17"/>
      <c r="C466" s="18"/>
      <c r="F466" s="6"/>
      <c r="G466" s="15"/>
    </row>
    <row r="467" spans="1:7" ht="12.75">
      <c r="A467" s="16"/>
      <c r="B467" s="17"/>
      <c r="C467" s="18"/>
      <c r="F467" s="6"/>
      <c r="G467" s="15"/>
    </row>
    <row r="468" spans="1:7" ht="12.75">
      <c r="A468" s="16"/>
      <c r="B468" s="17"/>
      <c r="C468" s="18"/>
      <c r="F468" s="6"/>
      <c r="G468" s="15"/>
    </row>
    <row r="469" spans="1:7" ht="12.75">
      <c r="A469" s="16"/>
      <c r="B469" s="17"/>
      <c r="C469" s="18"/>
      <c r="F469" s="6"/>
      <c r="G469" s="15"/>
    </row>
    <row r="470" spans="1:7" ht="12.75">
      <c r="A470" s="16"/>
      <c r="B470" s="17"/>
      <c r="C470" s="18"/>
      <c r="F470" s="6"/>
      <c r="G470" s="15"/>
    </row>
    <row r="471" spans="1:7" ht="12.75">
      <c r="A471" s="16"/>
      <c r="B471" s="17"/>
      <c r="C471" s="18"/>
      <c r="F471" s="6"/>
      <c r="G471" s="15"/>
    </row>
    <row r="472" spans="1:7" ht="12.75">
      <c r="A472" s="16"/>
      <c r="B472" s="17"/>
      <c r="C472" s="18"/>
      <c r="F472" s="6"/>
      <c r="G472" s="15"/>
    </row>
    <row r="473" spans="1:7" ht="12.75">
      <c r="A473" s="16"/>
      <c r="B473" s="17"/>
      <c r="C473" s="18"/>
      <c r="F473" s="6"/>
      <c r="G473" s="15"/>
    </row>
    <row r="474" spans="1:7" ht="12.75">
      <c r="A474" s="16"/>
      <c r="B474" s="17"/>
      <c r="C474" s="18"/>
      <c r="F474" s="6"/>
      <c r="G474" s="15"/>
    </row>
    <row r="475" spans="1:7" ht="12.75">
      <c r="A475" s="16"/>
      <c r="B475" s="17"/>
      <c r="C475" s="18"/>
      <c r="F475" s="6"/>
      <c r="G475" s="15"/>
    </row>
    <row r="476" spans="1:7" ht="12.75">
      <c r="A476" s="16"/>
      <c r="B476" s="17"/>
      <c r="C476" s="18"/>
      <c r="F476" s="6"/>
      <c r="G476" s="15"/>
    </row>
    <row r="477" spans="1:7" ht="12.75">
      <c r="A477" s="16"/>
      <c r="B477" s="17"/>
      <c r="C477" s="18"/>
      <c r="F477" s="6"/>
      <c r="G477" s="15"/>
    </row>
    <row r="478" spans="1:7" ht="12.75">
      <c r="A478" s="16"/>
      <c r="B478" s="17"/>
      <c r="C478" s="18"/>
      <c r="F478" s="6"/>
      <c r="G478" s="15"/>
    </row>
    <row r="479" spans="1:7" ht="12.75">
      <c r="A479" s="16"/>
      <c r="B479" s="17"/>
      <c r="C479" s="18"/>
      <c r="F479" s="6"/>
      <c r="G479" s="15"/>
    </row>
    <row r="480" spans="1:7" ht="12.75">
      <c r="A480" s="16"/>
      <c r="B480" s="17"/>
      <c r="C480" s="18"/>
      <c r="F480" s="6"/>
      <c r="G480" s="15"/>
    </row>
    <row r="481" spans="1:7" ht="12.75">
      <c r="A481" s="16"/>
      <c r="B481" s="17"/>
      <c r="C481" s="18"/>
      <c r="F481" s="6"/>
      <c r="G481" s="15"/>
    </row>
    <row r="482" spans="1:7" ht="12.75">
      <c r="A482" s="16"/>
      <c r="B482" s="17"/>
      <c r="C482" s="18"/>
      <c r="F482" s="6"/>
      <c r="G482" s="15"/>
    </row>
    <row r="483" spans="1:7" ht="12.75">
      <c r="A483" s="16"/>
      <c r="B483" s="17"/>
      <c r="C483" s="18"/>
      <c r="F483" s="6"/>
      <c r="G483" s="15"/>
    </row>
    <row r="484" spans="1:7" ht="12.75">
      <c r="A484" s="16"/>
      <c r="B484" s="17"/>
      <c r="C484" s="18"/>
      <c r="F484" s="6"/>
      <c r="G484" s="15"/>
    </row>
    <row r="485" spans="1:7" ht="12.75">
      <c r="A485" s="16"/>
      <c r="B485" s="17"/>
      <c r="C485" s="18"/>
      <c r="F485" s="6"/>
      <c r="G485" s="15"/>
    </row>
    <row r="486" spans="1:7" ht="12.75">
      <c r="A486" s="16"/>
      <c r="B486" s="17"/>
      <c r="C486" s="18"/>
      <c r="F486" s="6"/>
      <c r="G486" s="15"/>
    </row>
    <row r="487" spans="1:7" ht="12.75">
      <c r="A487" s="16"/>
      <c r="B487" s="17"/>
      <c r="C487" s="18"/>
      <c r="F487" s="6"/>
      <c r="G487" s="15"/>
    </row>
    <row r="488" spans="1:7" ht="12.75">
      <c r="A488" s="16"/>
      <c r="B488" s="17"/>
      <c r="C488" s="18"/>
      <c r="F488" s="6"/>
      <c r="G488" s="15"/>
    </row>
    <row r="489" spans="1:7" ht="12.75">
      <c r="A489" s="16"/>
      <c r="B489" s="17"/>
      <c r="C489" s="18"/>
      <c r="F489" s="6"/>
      <c r="G489" s="15"/>
    </row>
    <row r="490" spans="1:7" ht="12.75">
      <c r="A490" s="16"/>
      <c r="B490" s="17"/>
      <c r="C490" s="18"/>
      <c r="F490" s="6"/>
      <c r="G490" s="15"/>
    </row>
    <row r="491" spans="1:7" ht="12.75">
      <c r="A491" s="16"/>
      <c r="B491" s="17"/>
      <c r="C491" s="18"/>
      <c r="F491" s="6"/>
      <c r="G491" s="15"/>
    </row>
    <row r="492" spans="1:7" ht="12.75">
      <c r="A492" s="16"/>
      <c r="B492" s="17"/>
      <c r="C492" s="18"/>
      <c r="F492" s="6"/>
      <c r="G492" s="15"/>
    </row>
    <row r="493" spans="1:7" ht="12.75">
      <c r="A493" s="16"/>
      <c r="B493" s="17"/>
      <c r="C493" s="18"/>
      <c r="F493" s="6"/>
      <c r="G493" s="15"/>
    </row>
    <row r="494" spans="1:7" ht="12.75">
      <c r="A494" s="16"/>
      <c r="B494" s="17"/>
      <c r="C494" s="18"/>
      <c r="F494" s="6"/>
      <c r="G494" s="15"/>
    </row>
    <row r="495" spans="1:7" ht="12.75">
      <c r="A495" s="16"/>
      <c r="B495" s="17"/>
      <c r="C495" s="18"/>
      <c r="F495" s="6"/>
      <c r="G495" s="15"/>
    </row>
    <row r="496" spans="1:7" ht="12.75">
      <c r="A496" s="16"/>
      <c r="B496" s="17"/>
      <c r="C496" s="18"/>
      <c r="F496" s="6"/>
      <c r="G496" s="15"/>
    </row>
    <row r="497" spans="1:7" ht="12.75">
      <c r="A497" s="16"/>
      <c r="B497" s="17"/>
      <c r="C497" s="18"/>
      <c r="F497" s="6"/>
      <c r="G497" s="15"/>
    </row>
    <row r="498" spans="1:7" ht="12.75">
      <c r="A498" s="16"/>
      <c r="B498" s="17"/>
      <c r="C498" s="18"/>
      <c r="F498" s="6"/>
      <c r="G498" s="15"/>
    </row>
    <row r="499" spans="1:7" ht="12.75">
      <c r="A499" s="16"/>
      <c r="B499" s="17"/>
      <c r="C499" s="18"/>
      <c r="F499" s="6"/>
      <c r="G499" s="15"/>
    </row>
    <row r="500" spans="1:7" ht="12.75">
      <c r="A500" s="16"/>
      <c r="B500" s="17"/>
      <c r="C500" s="18"/>
      <c r="F500" s="6"/>
      <c r="G500" s="15"/>
    </row>
    <row r="501" spans="1:7" ht="12.75">
      <c r="A501" s="16"/>
      <c r="B501" s="17"/>
      <c r="C501" s="18"/>
      <c r="F501" s="6"/>
      <c r="G501" s="15"/>
    </row>
    <row r="502" spans="1:7" ht="12.75">
      <c r="A502" s="16"/>
      <c r="B502" s="17"/>
      <c r="C502" s="18"/>
      <c r="F502" s="6"/>
      <c r="G502" s="15"/>
    </row>
    <row r="503" spans="1:7" ht="12.75">
      <c r="A503" s="16"/>
      <c r="B503" s="17"/>
      <c r="C503" s="18"/>
      <c r="F503" s="6"/>
      <c r="G503" s="15"/>
    </row>
    <row r="504" spans="1:7" ht="12.75">
      <c r="A504" s="16"/>
      <c r="B504" s="17"/>
      <c r="C504" s="18"/>
      <c r="F504" s="6"/>
      <c r="G504" s="15"/>
    </row>
    <row r="505" spans="1:7" ht="12.75">
      <c r="A505" s="16"/>
      <c r="B505" s="17"/>
      <c r="C505" s="18"/>
      <c r="F505" s="6"/>
      <c r="G505" s="15"/>
    </row>
    <row r="506" spans="1:7" ht="12.75">
      <c r="A506" s="16"/>
      <c r="B506" s="17"/>
      <c r="C506" s="18"/>
      <c r="F506" s="6"/>
      <c r="G506" s="15"/>
    </row>
    <row r="507" spans="1:7" ht="12.75">
      <c r="A507" s="16"/>
      <c r="B507" s="17"/>
      <c r="C507" s="18"/>
      <c r="F507" s="6"/>
      <c r="G507" s="15"/>
    </row>
    <row r="508" spans="1:7" ht="12.75">
      <c r="A508" s="16"/>
      <c r="B508" s="17"/>
      <c r="C508" s="18"/>
      <c r="F508" s="6"/>
      <c r="G508" s="15"/>
    </row>
    <row r="509" spans="1:7" ht="12.75">
      <c r="A509" s="16"/>
      <c r="B509" s="17"/>
      <c r="C509" s="18"/>
      <c r="F509" s="6"/>
      <c r="G509" s="15"/>
    </row>
    <row r="510" spans="1:7" ht="12.75">
      <c r="A510" s="16"/>
      <c r="B510" s="17"/>
      <c r="C510" s="18"/>
      <c r="F510" s="6"/>
      <c r="G510" s="15"/>
    </row>
    <row r="511" spans="1:7" ht="12.75">
      <c r="A511" s="16"/>
      <c r="B511" s="17"/>
      <c r="C511" s="18"/>
      <c r="F511" s="6"/>
      <c r="G511" s="15"/>
    </row>
    <row r="512" spans="1:7" ht="12.75">
      <c r="A512" s="16"/>
      <c r="B512" s="17"/>
      <c r="C512" s="18"/>
      <c r="F512" s="6"/>
      <c r="G512" s="15"/>
    </row>
    <row r="513" spans="1:7" ht="12.75">
      <c r="A513" s="16"/>
      <c r="B513" s="17"/>
      <c r="C513" s="18"/>
      <c r="F513" s="6"/>
      <c r="G513" s="15"/>
    </row>
    <row r="514" spans="1:7" ht="12.75">
      <c r="A514" s="16"/>
      <c r="B514" s="17"/>
      <c r="C514" s="18"/>
      <c r="F514" s="6"/>
      <c r="G514" s="15"/>
    </row>
    <row r="515" spans="1:7" ht="12.75">
      <c r="A515" s="16"/>
      <c r="B515" s="17"/>
      <c r="C515" s="18"/>
      <c r="F515" s="6"/>
      <c r="G515" s="15"/>
    </row>
    <row r="516" spans="1:7" ht="12.75">
      <c r="A516" s="16"/>
      <c r="B516" s="17"/>
      <c r="C516" s="18"/>
      <c r="F516" s="6"/>
      <c r="G516" s="15"/>
    </row>
    <row r="517" spans="1:7" ht="12.75">
      <c r="A517" s="16"/>
      <c r="B517" s="17"/>
      <c r="C517" s="18"/>
      <c r="F517" s="6"/>
      <c r="G517" s="15"/>
    </row>
    <row r="518" spans="1:7" ht="12.75">
      <c r="A518" s="16"/>
      <c r="B518" s="17"/>
      <c r="C518" s="18"/>
      <c r="F518" s="6"/>
      <c r="G518" s="15"/>
    </row>
    <row r="519" spans="1:7" ht="12.75">
      <c r="A519" s="16"/>
      <c r="B519" s="17"/>
      <c r="C519" s="18"/>
      <c r="F519" s="6"/>
      <c r="G519" s="15"/>
    </row>
    <row r="520" spans="1:7" ht="12.75">
      <c r="A520" s="16"/>
      <c r="B520" s="17"/>
      <c r="C520" s="18"/>
      <c r="F520" s="6"/>
      <c r="G520" s="15"/>
    </row>
    <row r="521" spans="1:7" ht="12.75">
      <c r="A521" s="16"/>
      <c r="B521" s="17"/>
      <c r="C521" s="18"/>
      <c r="F521" s="6"/>
      <c r="G521" s="15"/>
    </row>
    <row r="522" spans="1:7" ht="12.75">
      <c r="A522" s="16"/>
      <c r="B522" s="17"/>
      <c r="C522" s="18"/>
      <c r="F522" s="6"/>
      <c r="G522" s="15"/>
    </row>
    <row r="523" spans="1:7" ht="12.75">
      <c r="A523" s="16"/>
      <c r="B523" s="17"/>
      <c r="C523" s="18"/>
      <c r="F523" s="6"/>
      <c r="G523" s="15"/>
    </row>
    <row r="524" spans="1:7" ht="12.75">
      <c r="A524" s="16"/>
      <c r="B524" s="17"/>
      <c r="C524" s="18"/>
      <c r="F524" s="6"/>
      <c r="G524" s="15"/>
    </row>
    <row r="525" spans="1:7" ht="12.75">
      <c r="A525" s="16"/>
      <c r="B525" s="17"/>
      <c r="C525" s="18"/>
      <c r="F525" s="6"/>
      <c r="G525" s="15"/>
    </row>
    <row r="526" spans="1:7" ht="12.75">
      <c r="A526" s="16"/>
      <c r="B526" s="17"/>
      <c r="C526" s="18"/>
      <c r="F526" s="6"/>
      <c r="G526" s="15"/>
    </row>
    <row r="527" spans="1:7" ht="12.75">
      <c r="A527" s="16"/>
      <c r="B527" s="17"/>
      <c r="C527" s="18"/>
      <c r="F527" s="6"/>
      <c r="G527" s="15"/>
    </row>
    <row r="528" spans="1:7" ht="12.75">
      <c r="A528" s="16"/>
      <c r="B528" s="17"/>
      <c r="C528" s="18"/>
      <c r="F528" s="6"/>
      <c r="G528" s="15"/>
    </row>
    <row r="529" spans="1:7" ht="12.75">
      <c r="A529" s="16"/>
      <c r="B529" s="17"/>
      <c r="C529" s="18"/>
      <c r="F529" s="6"/>
      <c r="G529" s="15"/>
    </row>
    <row r="530" spans="1:7" ht="12.75">
      <c r="A530" s="16"/>
      <c r="B530" s="17"/>
      <c r="C530" s="18"/>
      <c r="F530" s="6"/>
      <c r="G530" s="15"/>
    </row>
    <row r="531" spans="1:7" ht="12.75">
      <c r="A531" s="16"/>
      <c r="B531" s="17"/>
      <c r="C531" s="18"/>
      <c r="F531" s="6"/>
      <c r="G531" s="15"/>
    </row>
    <row r="532" spans="1:7" ht="12.75">
      <c r="A532" s="16"/>
      <c r="B532" s="17"/>
      <c r="C532" s="18"/>
      <c r="F532" s="6"/>
      <c r="G532" s="15"/>
    </row>
    <row r="533" spans="1:7" ht="12.75">
      <c r="A533" s="16"/>
      <c r="B533" s="17"/>
      <c r="C533" s="18"/>
      <c r="F533" s="6"/>
      <c r="G533" s="15"/>
    </row>
    <row r="534" spans="1:7" ht="12.75">
      <c r="A534" s="16"/>
      <c r="B534" s="17"/>
      <c r="C534" s="18"/>
      <c r="F534" s="6"/>
      <c r="G534" s="15"/>
    </row>
    <row r="535" spans="1:7" ht="12.75">
      <c r="A535" s="16"/>
      <c r="B535" s="17"/>
      <c r="C535" s="18"/>
      <c r="F535" s="6"/>
      <c r="G535" s="15"/>
    </row>
    <row r="536" spans="1:7" ht="12.75">
      <c r="A536" s="16"/>
      <c r="B536" s="17"/>
      <c r="C536" s="18"/>
      <c r="F536" s="6"/>
      <c r="G536" s="15"/>
    </row>
    <row r="537" spans="1:7" ht="12.75">
      <c r="A537" s="16"/>
      <c r="B537" s="17"/>
      <c r="C537" s="18"/>
      <c r="F537" s="6"/>
      <c r="G537" s="15"/>
    </row>
    <row r="538" spans="1:7" ht="12.75">
      <c r="A538" s="16"/>
      <c r="B538" s="17"/>
      <c r="C538" s="18"/>
      <c r="F538" s="6"/>
      <c r="G538" s="15"/>
    </row>
    <row r="539" spans="1:7" ht="12.75">
      <c r="A539" s="16"/>
      <c r="B539" s="17"/>
      <c r="C539" s="18"/>
      <c r="F539" s="6"/>
      <c r="G539" s="15"/>
    </row>
    <row r="540" spans="1:7" ht="12.75">
      <c r="A540" s="16"/>
      <c r="B540" s="17"/>
      <c r="C540" s="18"/>
      <c r="F540" s="6"/>
      <c r="G540" s="15"/>
    </row>
    <row r="541" spans="1:7" ht="12.75">
      <c r="A541" s="16"/>
      <c r="B541" s="17"/>
      <c r="C541" s="18"/>
      <c r="F541" s="6"/>
      <c r="G541" s="15"/>
    </row>
    <row r="542" spans="1:7" ht="12.75">
      <c r="A542" s="16"/>
      <c r="B542" s="17"/>
      <c r="C542" s="18"/>
      <c r="F542" s="6"/>
      <c r="G542" s="15"/>
    </row>
    <row r="543" spans="1:7" ht="12.75">
      <c r="A543" s="16"/>
      <c r="B543" s="17"/>
      <c r="C543" s="18"/>
      <c r="F543" s="6"/>
      <c r="G543" s="15"/>
    </row>
    <row r="544" spans="1:7" ht="12.75">
      <c r="A544" s="16"/>
      <c r="B544" s="17"/>
      <c r="C544" s="18"/>
      <c r="F544" s="6"/>
      <c r="G544" s="15"/>
    </row>
    <row r="545" spans="1:7" ht="12.75">
      <c r="A545" s="16"/>
      <c r="B545" s="17"/>
      <c r="C545" s="18"/>
      <c r="F545" s="6"/>
      <c r="G545" s="15"/>
    </row>
    <row r="546" spans="1:7" ht="12.75">
      <c r="A546" s="16"/>
      <c r="B546" s="17"/>
      <c r="C546" s="18"/>
      <c r="F546" s="6"/>
      <c r="G546" s="15"/>
    </row>
    <row r="547" spans="1:7" ht="12.75">
      <c r="A547" s="16"/>
      <c r="B547" s="17"/>
      <c r="C547" s="18"/>
      <c r="F547" s="6"/>
      <c r="G547" s="15"/>
    </row>
    <row r="548" spans="1:7" ht="12.75">
      <c r="A548" s="16"/>
      <c r="B548" s="17"/>
      <c r="C548" s="18"/>
      <c r="F548" s="6"/>
      <c r="G548" s="15"/>
    </row>
    <row r="549" spans="1:7" ht="12.75">
      <c r="A549" s="16"/>
      <c r="B549" s="17"/>
      <c r="C549" s="18"/>
      <c r="F549" s="6"/>
      <c r="G549" s="15"/>
    </row>
    <row r="550" spans="1:7" ht="12.75">
      <c r="A550" s="16"/>
      <c r="B550" s="17"/>
      <c r="C550" s="18"/>
      <c r="F550" s="6"/>
      <c r="G550" s="15"/>
    </row>
    <row r="551" spans="1:7" ht="12.75">
      <c r="A551" s="16"/>
      <c r="B551" s="17"/>
      <c r="C551" s="18"/>
      <c r="F551" s="6"/>
      <c r="G551" s="15"/>
    </row>
    <row r="552" spans="1:7" ht="12.75">
      <c r="A552" s="16"/>
      <c r="B552" s="17"/>
      <c r="C552" s="18"/>
      <c r="F552" s="6"/>
      <c r="G552" s="15"/>
    </row>
    <row r="553" spans="1:7" ht="12.75">
      <c r="A553" s="16"/>
      <c r="B553" s="17"/>
      <c r="C553" s="18"/>
      <c r="F553" s="6"/>
      <c r="G553" s="15"/>
    </row>
    <row r="554" spans="1:7" ht="12.75">
      <c r="A554" s="16"/>
      <c r="B554" s="17"/>
      <c r="C554" s="18"/>
      <c r="F554" s="6"/>
      <c r="G554" s="15"/>
    </row>
    <row r="555" spans="1:7" ht="12.75">
      <c r="A555" s="16"/>
      <c r="B555" s="17"/>
      <c r="C555" s="18"/>
      <c r="F555" s="6"/>
      <c r="G555" s="15"/>
    </row>
    <row r="556" spans="1:7" ht="12.75">
      <c r="A556" s="16"/>
      <c r="B556" s="17"/>
      <c r="C556" s="18"/>
      <c r="F556" s="6"/>
      <c r="G556" s="15"/>
    </row>
    <row r="557" spans="1:3" ht="12.75">
      <c r="A557" s="16"/>
      <c r="B557" s="17"/>
      <c r="C557" s="18"/>
    </row>
    <row r="558" ht="12.75">
      <c r="C558" s="18"/>
    </row>
    <row r="559" ht="12.75">
      <c r="C559" s="18"/>
    </row>
    <row r="560" ht="12.75">
      <c r="C560" s="18"/>
    </row>
    <row r="561" ht="12.75">
      <c r="C561" s="18"/>
    </row>
    <row r="562" ht="12.75">
      <c r="C562" s="18"/>
    </row>
    <row r="563" ht="12.75">
      <c r="C563" s="18"/>
    </row>
    <row r="564" ht="12.75">
      <c r="C564" s="18"/>
    </row>
    <row r="565" ht="12.75">
      <c r="C565" s="18"/>
    </row>
    <row r="566" ht="12.75">
      <c r="C566" s="18"/>
    </row>
    <row r="567" ht="12.75">
      <c r="C567" s="18"/>
    </row>
    <row r="568" ht="12.75">
      <c r="C568" s="18"/>
    </row>
    <row r="569" ht="12.75">
      <c r="C569" s="18"/>
    </row>
    <row r="570" ht="12.75">
      <c r="C570" s="18"/>
    </row>
    <row r="571" ht="12.75">
      <c r="C571" s="18"/>
    </row>
    <row r="572" ht="12.75">
      <c r="C572" s="18"/>
    </row>
    <row r="573" ht="12.75">
      <c r="C573" s="18"/>
    </row>
    <row r="574" ht="12.75">
      <c r="C574" s="18"/>
    </row>
    <row r="575" ht="12.75">
      <c r="C575" s="18"/>
    </row>
    <row r="576" ht="12.75">
      <c r="C576" s="18"/>
    </row>
    <row r="577" ht="12.75">
      <c r="C577" s="18"/>
    </row>
    <row r="578" ht="12.75">
      <c r="C578" s="18"/>
    </row>
    <row r="579" ht="12.75">
      <c r="C579" s="18"/>
    </row>
    <row r="580" ht="12.75">
      <c r="C580" s="18"/>
    </row>
    <row r="581" ht="12.75">
      <c r="C581" s="18"/>
    </row>
    <row r="582" ht="12.75">
      <c r="C582" s="18"/>
    </row>
    <row r="583" ht="12.75">
      <c r="C583" s="18"/>
    </row>
    <row r="584" ht="12.75">
      <c r="C584" s="18"/>
    </row>
    <row r="585" ht="12.75">
      <c r="C585" s="18"/>
    </row>
    <row r="586" ht="12.75">
      <c r="C586" s="18"/>
    </row>
    <row r="587" ht="12.75">
      <c r="C587" s="18"/>
    </row>
    <row r="588" ht="12.75">
      <c r="C588" s="18"/>
    </row>
    <row r="589" ht="12.75">
      <c r="C589" s="18"/>
    </row>
    <row r="590" ht="12.75">
      <c r="C590" s="18"/>
    </row>
    <row r="591" ht="12.75">
      <c r="C591" s="18"/>
    </row>
  </sheetData>
  <printOptions gridLines="1" horizontalCentered="1"/>
  <pageMargins left="0.31496062992125984" right="0.57" top="0.98" bottom="0.5118110236220472" header="0.62" footer="0.2755905511811024"/>
  <pageSetup horizontalDpi="300" verticalDpi="300" orientation="landscape" pageOrder="overThenDown" paperSize="9" scale="70" r:id="rId1"/>
  <headerFooter alignWithMargins="0">
    <oddHeader xml:space="preserve">&amp;C&amp;12L. 195/1991 PROGRAMMA </oddHeader>
    <oddFooter>&amp;LRegione Emilia-Romagna
Direzione Generale Ambiente e Difesa del Suolo e della Costa&amp;Cpag.&amp;P</oddFooter>
  </headerFooter>
  <ignoredErrors>
    <ignoredError sqref="O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Regione Emilia-Romagna</cp:lastModifiedBy>
  <cp:lastPrinted>2005-07-21T09:29:41Z</cp:lastPrinted>
  <dcterms:created xsi:type="dcterms:W3CDTF">2005-07-19T14:39:28Z</dcterms:created>
  <dcterms:modified xsi:type="dcterms:W3CDTF">2011-07-25T07:47:49Z</dcterms:modified>
  <cp:category/>
  <cp:version/>
  <cp:contentType/>
  <cp:contentStatus/>
</cp:coreProperties>
</file>