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90" windowHeight="8175" tabRatio="599" activeTab="0"/>
  </bookViews>
  <sheets>
    <sheet name="Ordinanza L.677 " sheetId="1" r:id="rId1"/>
  </sheets>
  <definedNames>
    <definedName name="_xlnm.Print_Titles" localSheetId="0">'Ordinanza L.677 '!$1:$1</definedName>
  </definedNames>
  <calcPr fullCalcOnLoad="1"/>
</workbook>
</file>

<file path=xl/sharedStrings.xml><?xml version="1.0" encoding="utf-8"?>
<sst xmlns="http://schemas.openxmlformats.org/spreadsheetml/2006/main" count="287" uniqueCount="134">
  <si>
    <t>TITOLO</t>
  </si>
  <si>
    <t>CODICE</t>
  </si>
  <si>
    <t>PROV.</t>
  </si>
  <si>
    <t>BACINO INTERREGIONALE FIUME RENO</t>
  </si>
  <si>
    <t>2O1C001</t>
  </si>
  <si>
    <t>000</t>
  </si>
  <si>
    <t>BO</t>
  </si>
  <si>
    <t>2O1C002</t>
  </si>
  <si>
    <t>2O1C003</t>
  </si>
  <si>
    <t>2O1C004</t>
  </si>
  <si>
    <t>2O1C005</t>
  </si>
  <si>
    <t>2O1C006</t>
  </si>
  <si>
    <t>2O1C007</t>
  </si>
  <si>
    <t>2O1C008</t>
  </si>
  <si>
    <t>2O1C009</t>
  </si>
  <si>
    <t>2O1C010</t>
  </si>
  <si>
    <t>2O1C011</t>
  </si>
  <si>
    <t>2O1C012</t>
  </si>
  <si>
    <t>2O1C013</t>
  </si>
  <si>
    <t>RA</t>
  </si>
  <si>
    <t>2O1C014</t>
  </si>
  <si>
    <t>2O1C015</t>
  </si>
  <si>
    <t>2O1C020</t>
  </si>
  <si>
    <t>2O1C017</t>
  </si>
  <si>
    <t>2O1C021</t>
  </si>
  <si>
    <t>ANAS</t>
  </si>
  <si>
    <t>COM</t>
  </si>
  <si>
    <t>BACINI REGIONALI DELLA ROMAGNA</t>
  </si>
  <si>
    <t>2O1F001</t>
  </si>
  <si>
    <t>2O1F002</t>
  </si>
  <si>
    <t>2O1F003</t>
  </si>
  <si>
    <t>2O1F004</t>
  </si>
  <si>
    <t>2O1F005</t>
  </si>
  <si>
    <t>2O1F006</t>
  </si>
  <si>
    <t>2O1F007</t>
  </si>
  <si>
    <t>2O1F008</t>
  </si>
  <si>
    <t>2O1F009</t>
  </si>
  <si>
    <t>2O1F010</t>
  </si>
  <si>
    <t>2O1F011</t>
  </si>
  <si>
    <t>2O1F012</t>
  </si>
  <si>
    <t>2O1F018</t>
  </si>
  <si>
    <t>2O1F019</t>
  </si>
  <si>
    <t>2O1F021</t>
  </si>
  <si>
    <t>2O1F013</t>
  </si>
  <si>
    <t>RN</t>
  </si>
  <si>
    <t>2O1F014</t>
  </si>
  <si>
    <t>2O1F016</t>
  </si>
  <si>
    <t>2O1F017</t>
  </si>
  <si>
    <t>2O1F020</t>
  </si>
  <si>
    <t>2O1C022</t>
  </si>
  <si>
    <t>001</t>
  </si>
  <si>
    <t>002</t>
  </si>
  <si>
    <t>003</t>
  </si>
  <si>
    <t>2O1F022</t>
  </si>
  <si>
    <t>RIMODULAZ.1 Euro</t>
  </si>
  <si>
    <t>RIMODULAZ.2 Euro</t>
  </si>
  <si>
    <t>RIMODULAZ.3 Euro</t>
  </si>
  <si>
    <t>LOTTO</t>
  </si>
  <si>
    <t>SOGGETTO ATTUATORE</t>
  </si>
  <si>
    <t>MONTEVEGLIO - TORRENTI SAMOGGIA E GHIAIA - Ripristino sponde nel capoluogo</t>
  </si>
  <si>
    <t>MONTEVEGLIO - TORRENTE GHIAIA - Ripristino spondale in fregio alla strada comunale Barlete e Maranello</t>
  </si>
  <si>
    <t xml:space="preserve">CASTELLO DI SERRAVALLE - TORRENTE GHIAIA DI MONTEORSELLO - Ripristino opere idrauliche in località Isola - Castelletto  </t>
  </si>
  <si>
    <t>CASTELLO DI SERRAVALLE - TORRENTE GHIAIA DI MONTEORSELLO - Ripristino strada comunale a valle del ponte di Mercatello</t>
  </si>
  <si>
    <t xml:space="preserve">CASTELLO DI SERRAVALLE - TORRENTE SAMOGGIA - Ripristino sponda sinistra a salvaguardia di opere idrauliche in località Cozzano Stella </t>
  </si>
  <si>
    <t xml:space="preserve">SAVIGNO - TORRENTE SAMOGGIA - Ripristino e consolidamento sponda destra e sinistra in fregio al capoluogo       </t>
  </si>
  <si>
    <t>SALA BOLOGNESE - TORRENTE SAMOGGIA - Ripristino dell'argine destro in località Forcelli</t>
  </si>
  <si>
    <t xml:space="preserve">COMUNI VARI - TORRENTE SENIO - Ripristino argini in frana </t>
  </si>
  <si>
    <t xml:space="preserve">SANT'AGATA SUL SANTERNO E LUGO - TORRENTE SANTERNO - Riprofilatura sponde in frana fra i pilastrini 21 e 32  </t>
  </si>
  <si>
    <t>BENTIVOGLIO - SISTEMA IDRAULICO NAVILE-SAVENA ABBANDONATO - Lavori di ricalibratura e sovralzo arginale del Cavo Navile a monte di Bentivoglio - costruzione diaframma e opere di manutenzione</t>
  </si>
  <si>
    <t>COMUNI VARI - TORRENTE QUADERNA, GAIANA, FOSSATONE, RIO ROSSO - Realizzazione di opere di ripristino in localita' varie</t>
  </si>
  <si>
    <t xml:space="preserve">COMUNI VARI - TORRENTI QUADERNA E GAIANA - Realizzazione di opere di ripristino in località varie </t>
  </si>
  <si>
    <t xml:space="preserve">RAVENNA - CERVIA - FIUME SAVIO E BEVANO - Lavori urgenti di ripresa frane e manutenzioni arginali in tratti saltuari </t>
  </si>
  <si>
    <t>BRISIGHELLA - FAENZA - TORRENTE SINTRIA E FIUME LAMONE - Lavori di ripresa di erosioni a versanti ed a sponde nonché manutenzioni arginali in località varie</t>
  </si>
  <si>
    <t xml:space="preserve">BAGNACAVALLO - RAVENNA - FIUME LAMONE - Lavori di ripresa di frane arginali e manutenzione alle opere idrauliche </t>
  </si>
  <si>
    <t>FC</t>
  </si>
  <si>
    <t>FORLI' - BERTINORO - FIUME RONCO - Interventi urgenti per eliminazione franamenti e relativi tombamenti della sezione di deflusso in località Fratta Terme e in località La Selva</t>
  </si>
  <si>
    <t xml:space="preserve">BERTINORO - TORRENTE AUSA - PARA E SALSO - Interventi urgenti per eliminazione tombamenti e occlusione di attraversamenti, pulizia sezione di deflusso dalla vegetazione e sedimenti, ripristino erosione di scarpate </t>
  </si>
  <si>
    <t xml:space="preserve">FORLI' - RIO GROTTA - Interventi urgenti per adeguamento sezione e protezione spondale, pulizia di occlusioni e sedimenti </t>
  </si>
  <si>
    <t>CESENATICO - TORRENTE PISCIATELLO - Interventi urgenti per eliminazione tombamenti, occlusioni attraversamenti, rotture arginali, erosioni spondali e arginali traumatiche, occlusioni delle sezioni per vegetazione e sedimenti trasportati, demolizioni di passerelle pericolanti e residui di abusivismi</t>
  </si>
  <si>
    <t xml:space="preserve">SAVIGNANO SUL RUBICONE - GATTEO - FIUME RUBICONE - Interventi urgenti per eliminazione tombamenti, occlusioni attraversamenti, rotture arginali, erosioni spondali e arginali traumatiche, occlusioni delle sezioni per vegetazione e sedimenti trasportati, demolizioni di passerelle pericolanti e residui di abusivismi, ripristino di difese danneggiate in loc. Fiumicino </t>
  </si>
  <si>
    <t xml:space="preserve">CESENA - TORRENTE CASALECCHIO, CESUOLA, CAPAZZO, GRANAROLO E TAVERNA - Interventi urgenti per eliminazione tombamenti e occlusione di attraversamenti, pulizia sezione di deflusso dalla vegetazione e sedimenti, ripristino erosionedi scarpate </t>
  </si>
  <si>
    <t>BERTINORO - FORLIMPOPOLI - TORRENTE BEVANO - Interventi urgenti per ampliamento sezioni insufficienti nel tratto Ponte Ferrovia - nuovo Ponte Provinciale</t>
  </si>
  <si>
    <t xml:space="preserve">SAN GIOVANNI IN MARIGNANO - TORRENTE VENTENA - Difesa della sponda sinistra a ridosso del ponte di Via Roma </t>
  </si>
  <si>
    <t>S. GIOVANNI IN PERSICETO - SALA BOLOGNESE - Lavori di indagini e rilievi geotecnici per progettazione esecutiva delle casse di espansione per la laminazione delle piene del T. Samoggia in località Le Budrie e del Reno-Samoggia in località Bagnetto</t>
  </si>
  <si>
    <t xml:space="preserve">Affidamento di incarico professionale di consulenza per la progettazione della cassa di espansione del Samoggia, in località Le Budrie, Comune di San Giovanni in Persiceto, e del Reno-Samoggia, in località Bagnetto     </t>
  </si>
  <si>
    <t xml:space="preserve">Realizzazione di opere di difesa per l'ampliamento della sezione del T. Pisciatello in loc. Macerone, Villa Casone e adeguamento argini e manufatti. Esecuzione di indagini topografiche </t>
  </si>
  <si>
    <t>S. GIOVANNI IN PERSICETO - SALA BOLOGNESE - Rilievi topografici per progettazione esecutiva delle casse di espansione per la laminazione delle piene del T. Samoggia in località Le Budrie e del Reno-Samoggia in località Bagnetto</t>
  </si>
  <si>
    <t>Realizzazione di opere di difesa per l'ampliamento della sezione del T. Pisciatello in loc. Macerone, Villa Casone e adeguamento argini e manufatti. Esecuzione di indagini geognostiche</t>
  </si>
  <si>
    <t>Servizio Tecnico Bacino Reno</t>
  </si>
  <si>
    <r>
      <t>2F1C060</t>
    </r>
    <r>
      <rPr>
        <sz val="10"/>
        <color indexed="17"/>
        <rFont val="Arial"/>
        <family val="2"/>
      </rPr>
      <t xml:space="preserve"> (ex 2O1C016)</t>
    </r>
  </si>
  <si>
    <t>IMPORTO PIANO Del.G. 3581/96 Euro</t>
  </si>
  <si>
    <t>OPERE PUBBLICHE REGIONALI</t>
  </si>
  <si>
    <t>IMOLA - TORRENTE SILLARO - Ripristini arginali</t>
  </si>
  <si>
    <t xml:space="preserve">CASTEL SAN PIETRO - TORRENTE GAIANA E RIO ROSSO - Svaso, pulizia e ripristini argini       </t>
  </si>
  <si>
    <t>OZZANO EMILIA - TORRENTE QUADERNA - Ripristino argini in frane</t>
  </si>
  <si>
    <t xml:space="preserve">CASTEL SAN PIETRO - TORRENTE QUADERNA E RIO SASSONERO - Ripristino briglia e sistemazione spondale </t>
  </si>
  <si>
    <t>RAVENNA - FIUME RENO - Ripristino frane fra i pilastrini 205 e 206 per m 350</t>
  </si>
  <si>
    <t>BENTIVOGLIO - SISTEMA IDRAULICO NAVILE SAVENA ABBANDONATO - Lavori di ricalibratura e sovralzo arginale del Cavo Navile a monte di Bentivoglio</t>
  </si>
  <si>
    <t>SESTO IMOLESE - T. SILLARO - Contributo ANAS per innalzamento ponte sul Sillaro in loc. Sesto Imolese</t>
  </si>
  <si>
    <t>SAN GIOVANNI IN PERSICETO - SALA BOLOGNESE - Ripristino viabilità di servizio alla base arginale del Torrente Samoggia</t>
  </si>
  <si>
    <t>CONTABILITA' SPECIALE</t>
  </si>
  <si>
    <t xml:space="preserve">RAVENNA - RUSSI - FIUMI RONCO, MONTONE E FIUMI UNITI -  Ripresa frane e manutenzioni arginali in tratti saltuari  </t>
  </si>
  <si>
    <t>BERTINORO - FORLI' - FORLIMPOPOLI - FIUME BEVANO - Interventi urgenti per eliminazione tombamenti, con risezionamenti sezioni insufficienti, sistemazione rotture arginali, erosioni spondali ed arginali</t>
  </si>
  <si>
    <t>MONTIANO - CESENA - CESENATICO - TORRENTE PISCIATELLO - Interventi urgenti per tombamenti, con risezionamento sezioni insufficcienti, sistemazione rotture arginali, erosioni spondali e arginali ecc.</t>
  </si>
  <si>
    <t xml:space="preserve">LONGIANO - MONTIANO - GAMBETTOLA - TORRENTE RIGOSSA - Interventi urgenti per eliminazione tombamenti e occlusione di attraversamenti, pulizia sezione di deflusso dalla vegetazione e sedimenti, ripristino erosione di scarpate    </t>
  </si>
  <si>
    <t>BERTINORO - FORLIMPOPOLI - FORLI' - FIUME BEVANO - Interventi urgenti per rimozione interrimenti, ampliamenti sezioni insufficienti a monte e a valle del Ponte della Bagalona</t>
  </si>
  <si>
    <t xml:space="preserve">RIMINI - CORIANO - RICCIONE - TORRENTE AUSA E TORRENTE MARANO - Lavori di rimozione di vegetazione, ripresa di frane arginali e spondali in vari tratti </t>
  </si>
  <si>
    <t>RICCIONE - TORRENTE MARANO - Lavori di ripristino della sponda destra a protezione strada comunale Case del Mulino</t>
  </si>
  <si>
    <t>RICCIONE - CORIANO - CATTOLICA - GEMMANO - MONTEFIORE CONCA - SAN GIOVANNI IN MARIGNANO - TORRENTE TAVOLLO, RIO VENTENA DI GEMMANO E TORRENTE VENTENA - Lavori di rimozione di vegetazione, risezionamento idraulico riprese frane in vari tratti</t>
  </si>
  <si>
    <t>SAN MAURO PASCOLI - SANT'ARCANGELO - POGGIO BERNI - FIUME USO - Lavori di ripristino e consolidamento delle difese spondali in vari tratti</t>
  </si>
  <si>
    <t>RN          FC</t>
  </si>
  <si>
    <t>IMPORTO PIANO Del.G. 3581/96 Lire</t>
  </si>
  <si>
    <t>RIMODULAZ.1 Lire</t>
  </si>
  <si>
    <t>RIMODULAZ.2 Lire</t>
  </si>
  <si>
    <t xml:space="preserve">CESENATICO - CESENA - MONTIANO - TORRENTE PISCIATELLO - Interventi urgenti per rimozione interrimenti, superfetazioni antropiche e ampliamento sezioni insufficienti da località Sala in Comune di Cesenatico a località Casale in Comune di Montiano </t>
  </si>
  <si>
    <t>RIMODULAZ.3 Lire</t>
  </si>
  <si>
    <t>S. GIOVANNI IN PERSICETO - T. SAMOGGIA - Progettazione primi apprestamenti cassa di espansione per la laminazione delle portate in località le Budrie, consulenze fino a progetto esecutivo, indagini e rilievi topografici e geotecnici</t>
  </si>
  <si>
    <t>SALA BOLOGNESE - RENO - SAMOGGIA - Progettazione primi apprestamenti cassa di espansione per la laminazione delle portate in località Bagnetto, consulenze fino a progetto esecutivo, indagini e rilievi topografici e geotecnici</t>
  </si>
  <si>
    <t xml:space="preserve">BENTIVOGLIO - DIVERSIVO NAVILE-SAVENA ABBANDONATO - Lavori di ricalibratura e ringrosso per garantire la tenuta idraulica delle arginature sul tratto Bentivoglio-SS Porrettana
+ € 263.393,02 L. 195/91
+ € 107.293,90 L. 265/95         </t>
  </si>
  <si>
    <t>Economie disponibili da riprogrammare</t>
  </si>
  <si>
    <t>IMPORTO FINANZIAMENTO Euro</t>
  </si>
  <si>
    <t>BELLARIA - FIUME USO - Interventi urgenti di sistemazione idraulica  1° stralcio 
+ € 3.202 L.R.27/74 annualità 1998</t>
  </si>
  <si>
    <t>Progettazione esecutiva primi apprestamenti della cassa di espansione per la laminazione delle portate del Samoggia in comune di San Giovanni in Persiceto e del Reno-Samoggia in comune di Sala Bolognese Complessivi € 356.355,26</t>
  </si>
  <si>
    <t>Realizzazione di opere di difesa per l'ampliamento della sezione T. Pisciatello in loc. Macerone, Villa Casone e adeguamento argini e manufatti. Complessivi € 84.182,47</t>
  </si>
  <si>
    <t>IMPORTO RIMODULAZIONE Del.G. 1817/05 Euro</t>
  </si>
  <si>
    <t>IMPORTO RIMODULAZIONE Del.G. 1514/06 Euro</t>
  </si>
  <si>
    <t>Realizzazione di opere di difesa per l'ampliamento della sezione del T. Pisciatello in loc. Macerone, Villa Casone e adeguamento argini e manufatti. Esecuzione rilievi</t>
  </si>
  <si>
    <t>Ex-2O1F015</t>
  </si>
  <si>
    <t>IMPORTO FINANZIAMENTO ORIGINALE IN LIRE</t>
  </si>
  <si>
    <t>IMPORTO FINANZIAMENTO ORIGINALE IN EURO</t>
  </si>
  <si>
    <t>IMPORTO MODIFICATO SI/NO</t>
  </si>
  <si>
    <t>Servizio Tecnico Bacino Romagna</t>
  </si>
  <si>
    <t>Totale importo finanziamento</t>
  </si>
  <si>
    <t>(escluso gli interventi di Anas e Com)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</si>
</sst>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#,##0.0"/>
    <numFmt numFmtId="175" formatCode="#,##0.000"/>
    <numFmt numFmtId="176" formatCode="_-[$€-2]\ * #,##0.00_-;\-[$€-2]\ * #,##0.00_-;_-[$€-2]\ * &quot;-&quot;??_-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b/>
      <sz val="7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2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20"/>
      <name val="Arial"/>
      <family val="2"/>
    </font>
    <font>
      <sz val="10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" fontId="0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1" fontId="0" fillId="0" borderId="0" xfId="0" applyNumberFormat="1" applyFont="1" applyFill="1" applyAlignment="1">
      <alignment horizontal="justify" vertical="top" wrapText="1"/>
    </xf>
    <xf numFmtId="49" fontId="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justify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center" wrapText="1"/>
    </xf>
    <xf numFmtId="4" fontId="10" fillId="0" borderId="0" xfId="17" applyNumberFormat="1" applyFont="1" applyFill="1" applyBorder="1" applyAlignment="1">
      <alignment horizontal="center" vertical="center" wrapText="1"/>
    </xf>
    <xf numFmtId="4" fontId="11" fillId="0" borderId="0" xfId="17" applyNumberFormat="1" applyFont="1" applyFill="1" applyBorder="1" applyAlignment="1">
      <alignment horizontal="right" vertical="top"/>
    </xf>
    <xf numFmtId="4" fontId="11" fillId="0" borderId="0" xfId="17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Alignment="1">
      <alignment horizontal="justify" vertical="top"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9" fillId="0" borderId="2" xfId="17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49" fontId="12" fillId="2" borderId="0" xfId="0" applyNumberFormat="1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justify" vertical="top" wrapText="1"/>
    </xf>
    <xf numFmtId="3" fontId="0" fillId="2" borderId="0" xfId="0" applyNumberFormat="1" applyFont="1" applyFill="1" applyAlignment="1">
      <alignment horizontal="center" vertical="top" wrapText="1"/>
    </xf>
    <xf numFmtId="4" fontId="11" fillId="2" borderId="0" xfId="17" applyNumberFormat="1" applyFont="1" applyFill="1" applyBorder="1" applyAlignment="1">
      <alignment horizontal="right" vertical="top"/>
    </xf>
    <xf numFmtId="3" fontId="15" fillId="0" borderId="2" xfId="17" applyNumberFormat="1" applyFont="1" applyFill="1" applyBorder="1" applyAlignment="1">
      <alignment horizontal="center" vertical="center" wrapText="1"/>
    </xf>
    <xf numFmtId="4" fontId="16" fillId="0" borderId="0" xfId="17" applyNumberFormat="1" applyFont="1" applyFill="1" applyBorder="1" applyAlignment="1">
      <alignment horizontal="right" vertical="top"/>
    </xf>
    <xf numFmtId="3" fontId="17" fillId="0" borderId="2" xfId="17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3" fontId="17" fillId="0" borderId="0" xfId="17" applyNumberFormat="1" applyFont="1" applyFill="1" applyBorder="1" applyAlignment="1">
      <alignment horizontal="center" vertical="center" wrapText="1"/>
    </xf>
    <xf numFmtId="3" fontId="9" fillId="0" borderId="0" xfId="17" applyNumberFormat="1" applyFont="1" applyFill="1" applyBorder="1" applyAlignment="1">
      <alignment horizontal="center" vertical="center" wrapText="1"/>
    </xf>
    <xf numFmtId="3" fontId="15" fillId="0" borderId="0" xfId="17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8" fillId="0" borderId="0" xfId="17" applyNumberFormat="1" applyFont="1" applyFill="1" applyBorder="1" applyAlignment="1">
      <alignment horizontal="center" vertical="center" wrapText="1"/>
    </xf>
    <xf numFmtId="3" fontId="6" fillId="0" borderId="0" xfId="17" applyNumberFormat="1" applyFont="1" applyFill="1" applyBorder="1" applyAlignment="1">
      <alignment horizontal="right" vertical="top"/>
    </xf>
    <xf numFmtId="3" fontId="6" fillId="0" borderId="0" xfId="17" applyNumberFormat="1" applyFont="1" applyFill="1" applyBorder="1" applyAlignment="1">
      <alignment horizontal="center" vertical="top"/>
    </xf>
    <xf numFmtId="3" fontId="6" fillId="2" borderId="0" xfId="17" applyNumberFormat="1" applyFont="1" applyFill="1" applyBorder="1" applyAlignment="1">
      <alignment horizontal="right" vertical="top"/>
    </xf>
    <xf numFmtId="4" fontId="0" fillId="0" borderId="0" xfId="17" applyNumberFormat="1" applyFont="1" applyFill="1" applyBorder="1" applyAlignment="1">
      <alignment horizontal="right" vertical="top"/>
    </xf>
    <xf numFmtId="4" fontId="1" fillId="0" borderId="0" xfId="17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horizontal="center" vertical="top" wrapText="1"/>
    </xf>
    <xf numFmtId="4" fontId="0" fillId="2" borderId="0" xfId="17" applyNumberFormat="1" applyFont="1" applyFill="1" applyBorder="1" applyAlignment="1">
      <alignment horizontal="right" vertical="top"/>
    </xf>
    <xf numFmtId="4" fontId="1" fillId="2" borderId="0" xfId="17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49" fontId="14" fillId="2" borderId="0" xfId="0" applyNumberFormat="1" applyFont="1" applyFill="1" applyBorder="1" applyAlignment="1">
      <alignment horizontal="center" vertical="top" wrapText="1"/>
    </xf>
    <xf numFmtId="1" fontId="2" fillId="2" borderId="0" xfId="0" applyNumberFormat="1" applyFont="1" applyFill="1" applyAlignment="1">
      <alignment horizontal="justify" vertical="top" wrapText="1"/>
    </xf>
    <xf numFmtId="1" fontId="2" fillId="0" borderId="0" xfId="0" applyNumberFormat="1" applyFont="1" applyFill="1" applyAlignment="1">
      <alignment horizontal="justify" vertical="top" wrapText="1"/>
    </xf>
    <xf numFmtId="1" fontId="2" fillId="2" borderId="0" xfId="0" applyNumberFormat="1" applyFont="1" applyFill="1" applyBorder="1" applyAlignment="1">
      <alignment horizontal="justify" vertical="top" wrapText="1"/>
    </xf>
    <xf numFmtId="3" fontId="0" fillId="2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4" fontId="16" fillId="2" borderId="0" xfId="17" applyNumberFormat="1" applyFont="1" applyFill="1" applyBorder="1" applyAlignment="1">
      <alignment horizontal="right" vertical="top"/>
    </xf>
    <xf numFmtId="3" fontId="17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top" wrapText="1"/>
    </xf>
    <xf numFmtId="176" fontId="14" fillId="0" borderId="0" xfId="15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" fillId="0" borderId="4" xfId="0" applyFont="1" applyBorder="1" applyAlignment="1">
      <alignment/>
    </xf>
    <xf numFmtId="0" fontId="12" fillId="0" borderId="4" xfId="0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3" fontId="0" fillId="0" borderId="4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3" fontId="6" fillId="0" borderId="4" xfId="17" applyNumberFormat="1" applyFont="1" applyFill="1" applyBorder="1" applyAlignment="1">
      <alignment horizontal="center" vertical="top"/>
    </xf>
    <xf numFmtId="4" fontId="11" fillId="0" borderId="4" xfId="17" applyNumberFormat="1" applyFont="1" applyFill="1" applyBorder="1" applyAlignment="1">
      <alignment horizontal="center" vertical="top"/>
    </xf>
    <xf numFmtId="4" fontId="1" fillId="0" borderId="4" xfId="17" applyNumberFormat="1" applyFont="1" applyFill="1" applyBorder="1" applyAlignment="1">
      <alignment horizontal="center" vertical="top"/>
    </xf>
    <xf numFmtId="4" fontId="22" fillId="0" borderId="4" xfId="17" applyNumberFormat="1" applyFont="1" applyFill="1" applyBorder="1" applyAlignment="1">
      <alignment horizontal="center" vertical="top"/>
    </xf>
    <xf numFmtId="176" fontId="14" fillId="0" borderId="0" xfId="15" applyFont="1" applyFill="1" applyAlignment="1">
      <alignment vertical="top" wrapText="1"/>
    </xf>
    <xf numFmtId="3" fontId="6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horizontal="center" vertical="top" wrapText="1"/>
    </xf>
    <xf numFmtId="176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="85" zoomScaleNormal="85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R64" sqref="R64"/>
    </sheetView>
  </sheetViews>
  <sheetFormatPr defaultColWidth="9.140625" defaultRowHeight="12.75" outlineLevelRow="1" outlineLevelCol="1"/>
  <cols>
    <col min="1" max="1" width="10.140625" style="1" customWidth="1"/>
    <col min="2" max="2" width="4.28125" style="4" customWidth="1"/>
    <col min="3" max="3" width="42.57421875" style="3" customWidth="1"/>
    <col min="4" max="4" width="6.00390625" style="5" customWidth="1" collapsed="1"/>
    <col min="5" max="5" width="13.28125" style="1" customWidth="1"/>
    <col min="6" max="6" width="14.7109375" style="48" hidden="1" customWidth="1" outlineLevel="1"/>
    <col min="7" max="7" width="14.7109375" style="16" hidden="1" customWidth="1" outlineLevel="1"/>
    <col min="8" max="8" width="14.7109375" style="48" hidden="1" customWidth="1" outlineLevel="1"/>
    <col min="9" max="9" width="14.7109375" style="16" hidden="1" customWidth="1" outlineLevel="1"/>
    <col min="10" max="10" width="14.7109375" style="48" hidden="1" customWidth="1" outlineLevel="1"/>
    <col min="11" max="11" width="14.7109375" style="16" hidden="1" customWidth="1" outlineLevel="1"/>
    <col min="12" max="12" width="14.7109375" style="48" hidden="1" customWidth="1" outlineLevel="1"/>
    <col min="13" max="13" width="14.7109375" style="16" hidden="1" customWidth="1" outlineLevel="1" collapsed="1"/>
    <col min="14" max="15" width="14.7109375" style="16" hidden="1" customWidth="1" outlineLevel="1"/>
    <col min="16" max="16" width="14.7109375" style="16" customWidth="1" collapsed="1"/>
    <col min="17" max="17" width="12.8515625" style="6" hidden="1" customWidth="1" outlineLevel="1"/>
    <col min="18" max="18" width="15.28125" style="6" hidden="1" customWidth="1" outlineLevel="1"/>
    <col min="19" max="19" width="10.7109375" style="6" hidden="1" customWidth="1" outlineLevel="1"/>
    <col min="20" max="20" width="9.140625" style="6" customWidth="1" collapsed="1"/>
    <col min="21" max="16384" width="9.140625" style="6" customWidth="1"/>
  </cols>
  <sheetData>
    <row r="1" spans="1:19" s="13" customFormat="1" ht="37.5" customHeight="1">
      <c r="A1" s="22" t="s">
        <v>1</v>
      </c>
      <c r="B1" s="23" t="s">
        <v>57</v>
      </c>
      <c r="C1" s="24" t="s">
        <v>0</v>
      </c>
      <c r="D1" s="25" t="s">
        <v>2</v>
      </c>
      <c r="E1" s="25" t="s">
        <v>58</v>
      </c>
      <c r="F1" s="37" t="s">
        <v>111</v>
      </c>
      <c r="G1" s="26" t="s">
        <v>90</v>
      </c>
      <c r="H1" s="37" t="s">
        <v>112</v>
      </c>
      <c r="I1" s="26" t="s">
        <v>54</v>
      </c>
      <c r="J1" s="37" t="s">
        <v>113</v>
      </c>
      <c r="K1" s="26" t="s">
        <v>55</v>
      </c>
      <c r="L1" s="37" t="s">
        <v>115</v>
      </c>
      <c r="M1" s="26" t="s">
        <v>56</v>
      </c>
      <c r="N1" s="26" t="s">
        <v>124</v>
      </c>
      <c r="O1" s="26" t="s">
        <v>125</v>
      </c>
      <c r="P1" s="35" t="s">
        <v>120</v>
      </c>
      <c r="Q1" s="67" t="s">
        <v>128</v>
      </c>
      <c r="R1" s="68" t="s">
        <v>129</v>
      </c>
      <c r="S1" s="69" t="s">
        <v>130</v>
      </c>
    </row>
    <row r="2" spans="1:19" s="13" customFormat="1" ht="15.75">
      <c r="A2" s="38"/>
      <c r="B2" s="39"/>
      <c r="C2" s="44" t="s">
        <v>91</v>
      </c>
      <c r="D2" s="40"/>
      <c r="E2" s="40"/>
      <c r="F2" s="41"/>
      <c r="G2" s="42"/>
      <c r="H2" s="41"/>
      <c r="I2" s="42"/>
      <c r="J2" s="41"/>
      <c r="K2" s="42"/>
      <c r="L2" s="41"/>
      <c r="M2" s="42"/>
      <c r="N2" s="42"/>
      <c r="O2" s="42"/>
      <c r="P2" s="43"/>
      <c r="Q2" s="70"/>
      <c r="R2" s="71"/>
      <c r="S2" s="72"/>
    </row>
    <row r="3" spans="1:16" s="2" customFormat="1" ht="20.25" customHeight="1">
      <c r="A3" s="7"/>
      <c r="B3" s="8"/>
      <c r="C3" s="45" t="s">
        <v>3</v>
      </c>
      <c r="D3" s="9"/>
      <c r="E3" s="9"/>
      <c r="F3" s="46"/>
      <c r="G3" s="14"/>
      <c r="H3" s="46"/>
      <c r="I3" s="14"/>
      <c r="J3" s="46"/>
      <c r="K3" s="14"/>
      <c r="L3" s="46"/>
      <c r="M3" s="14"/>
      <c r="N3" s="14"/>
      <c r="O3" s="14"/>
      <c r="P3" s="14"/>
    </row>
    <row r="4" spans="1:19" ht="38.25">
      <c r="A4" s="17" t="s">
        <v>4</v>
      </c>
      <c r="B4" s="18" t="s">
        <v>5</v>
      </c>
      <c r="C4" s="19" t="s">
        <v>59</v>
      </c>
      <c r="D4" s="20" t="s">
        <v>6</v>
      </c>
      <c r="E4" s="29" t="s">
        <v>88</v>
      </c>
      <c r="F4" s="47">
        <v>40000000</v>
      </c>
      <c r="G4" s="15">
        <v>20658.28</v>
      </c>
      <c r="H4" s="47">
        <v>35400000</v>
      </c>
      <c r="I4" s="15">
        <v>18282.574227767822</v>
      </c>
      <c r="J4" s="47">
        <v>35400000</v>
      </c>
      <c r="K4" s="15">
        <v>18282.574227767822</v>
      </c>
      <c r="L4" s="47">
        <v>35400000</v>
      </c>
      <c r="M4" s="15">
        <v>18282.574227767822</v>
      </c>
      <c r="N4" s="15"/>
      <c r="O4" s="15"/>
      <c r="P4" s="36">
        <v>18282.57</v>
      </c>
      <c r="Q4" s="70">
        <f>F4</f>
        <v>40000000</v>
      </c>
      <c r="R4" s="71">
        <f>Q4/1936.27</f>
        <v>20658.27596357946</v>
      </c>
      <c r="S4" s="72" t="str">
        <f>IF(P4=R4,"NO","SI")</f>
        <v>SI</v>
      </c>
    </row>
    <row r="5" spans="1:19" ht="38.25">
      <c r="A5" s="17" t="s">
        <v>7</v>
      </c>
      <c r="B5" s="18" t="s">
        <v>5</v>
      </c>
      <c r="C5" s="19" t="s">
        <v>60</v>
      </c>
      <c r="D5" s="20" t="s">
        <v>6</v>
      </c>
      <c r="E5" s="29" t="s">
        <v>88</v>
      </c>
      <c r="F5" s="47">
        <v>200000000</v>
      </c>
      <c r="G5" s="15">
        <v>103291.3798178973</v>
      </c>
      <c r="H5" s="47">
        <v>164200000</v>
      </c>
      <c r="I5" s="15">
        <v>84802.22283049369</v>
      </c>
      <c r="J5" s="47">
        <v>164200000</v>
      </c>
      <c r="K5" s="15">
        <v>84802.22283049369</v>
      </c>
      <c r="L5" s="47">
        <v>164200000</v>
      </c>
      <c r="M5" s="15">
        <v>84802.22283049369</v>
      </c>
      <c r="N5" s="15"/>
      <c r="O5" s="15"/>
      <c r="P5" s="36">
        <v>84802.22</v>
      </c>
      <c r="Q5" s="70">
        <f aca="true" t="shared" si="0" ref="Q5:Q60">F5</f>
        <v>200000000</v>
      </c>
      <c r="R5" s="71">
        <f aca="true" t="shared" si="1" ref="R5:R47">Q5/1936.27</f>
        <v>103291.3798178973</v>
      </c>
      <c r="S5" s="72" t="str">
        <f aca="true" t="shared" si="2" ref="S5:S60">IF(P5=R5,"NO","SI")</f>
        <v>SI</v>
      </c>
    </row>
    <row r="6" spans="1:19" ht="38.25">
      <c r="A6" s="17" t="s">
        <v>8</v>
      </c>
      <c r="B6" s="18" t="s">
        <v>5</v>
      </c>
      <c r="C6" s="19" t="s">
        <v>61</v>
      </c>
      <c r="D6" s="20" t="s">
        <v>6</v>
      </c>
      <c r="E6" s="29" t="s">
        <v>88</v>
      </c>
      <c r="F6" s="47">
        <v>145000000</v>
      </c>
      <c r="G6" s="15">
        <v>74886.25036797555</v>
      </c>
      <c r="H6" s="47">
        <v>124100000</v>
      </c>
      <c r="I6" s="15">
        <v>64092.301177005276</v>
      </c>
      <c r="J6" s="47">
        <v>124100000</v>
      </c>
      <c r="K6" s="15">
        <v>64092.301177005276</v>
      </c>
      <c r="L6" s="47">
        <v>124100000</v>
      </c>
      <c r="M6" s="15">
        <v>64092.301177005276</v>
      </c>
      <c r="N6" s="15"/>
      <c r="O6" s="15"/>
      <c r="P6" s="36">
        <v>64092.3</v>
      </c>
      <c r="Q6" s="70">
        <f t="shared" si="0"/>
        <v>145000000</v>
      </c>
      <c r="R6" s="71">
        <f t="shared" si="1"/>
        <v>74886.25036797555</v>
      </c>
      <c r="S6" s="72" t="str">
        <f t="shared" si="2"/>
        <v>SI</v>
      </c>
    </row>
    <row r="7" spans="1:19" ht="38.25">
      <c r="A7" s="17" t="s">
        <v>9</v>
      </c>
      <c r="B7" s="18" t="s">
        <v>5</v>
      </c>
      <c r="C7" s="19" t="s">
        <v>62</v>
      </c>
      <c r="D7" s="20" t="s">
        <v>6</v>
      </c>
      <c r="E7" s="29" t="s">
        <v>88</v>
      </c>
      <c r="F7" s="47">
        <v>170000000</v>
      </c>
      <c r="G7" s="15">
        <v>87797.6728452127</v>
      </c>
      <c r="H7" s="47">
        <v>145800000</v>
      </c>
      <c r="I7" s="15">
        <v>75299.41588724713</v>
      </c>
      <c r="J7" s="47">
        <v>145800000</v>
      </c>
      <c r="K7" s="15">
        <v>75299.41588724713</v>
      </c>
      <c r="L7" s="47">
        <v>145800000</v>
      </c>
      <c r="M7" s="15">
        <v>75299.41588724713</v>
      </c>
      <c r="N7" s="15"/>
      <c r="O7" s="15"/>
      <c r="P7" s="36">
        <v>75299.42</v>
      </c>
      <c r="Q7" s="70">
        <f t="shared" si="0"/>
        <v>170000000</v>
      </c>
      <c r="R7" s="71">
        <f t="shared" si="1"/>
        <v>87797.6728452127</v>
      </c>
      <c r="S7" s="72" t="str">
        <f t="shared" si="2"/>
        <v>SI</v>
      </c>
    </row>
    <row r="8" spans="1:19" ht="51">
      <c r="A8" s="17" t="s">
        <v>10</v>
      </c>
      <c r="B8" s="18" t="s">
        <v>5</v>
      </c>
      <c r="C8" s="19" t="s">
        <v>63</v>
      </c>
      <c r="D8" s="20" t="s">
        <v>6</v>
      </c>
      <c r="E8" s="29" t="s">
        <v>88</v>
      </c>
      <c r="F8" s="47">
        <v>165000000</v>
      </c>
      <c r="G8" s="15">
        <v>85215.38834976527</v>
      </c>
      <c r="H8" s="47">
        <v>142100000</v>
      </c>
      <c r="I8" s="15">
        <v>73388.52536061603</v>
      </c>
      <c r="J8" s="47">
        <v>142100000</v>
      </c>
      <c r="K8" s="15">
        <v>73388.52536061603</v>
      </c>
      <c r="L8" s="47">
        <v>142100000</v>
      </c>
      <c r="M8" s="15">
        <v>73388.52536061603</v>
      </c>
      <c r="N8" s="15"/>
      <c r="O8" s="15"/>
      <c r="P8" s="36">
        <v>73388.53</v>
      </c>
      <c r="Q8" s="70">
        <f t="shared" si="0"/>
        <v>165000000</v>
      </c>
      <c r="R8" s="71">
        <f t="shared" si="1"/>
        <v>85215.38834976527</v>
      </c>
      <c r="S8" s="72" t="str">
        <f t="shared" si="2"/>
        <v>SI</v>
      </c>
    </row>
    <row r="9" spans="1:19" ht="38.25">
      <c r="A9" s="17" t="s">
        <v>11</v>
      </c>
      <c r="B9" s="18" t="s">
        <v>5</v>
      </c>
      <c r="C9" s="19" t="s">
        <v>64</v>
      </c>
      <c r="D9" s="20" t="s">
        <v>6</v>
      </c>
      <c r="E9" s="29" t="s">
        <v>88</v>
      </c>
      <c r="F9" s="47">
        <v>200000000</v>
      </c>
      <c r="G9" s="15">
        <v>103291.3798178973</v>
      </c>
      <c r="H9" s="47">
        <v>168400000</v>
      </c>
      <c r="I9" s="15">
        <v>86971.34180666953</v>
      </c>
      <c r="J9" s="47">
        <v>168400000</v>
      </c>
      <c r="K9" s="15">
        <v>86971.34180666953</v>
      </c>
      <c r="L9" s="47">
        <v>168400000</v>
      </c>
      <c r="M9" s="15">
        <v>86971.34180666953</v>
      </c>
      <c r="N9" s="15"/>
      <c r="O9" s="15"/>
      <c r="P9" s="36">
        <v>86971.34</v>
      </c>
      <c r="Q9" s="70">
        <f t="shared" si="0"/>
        <v>200000000</v>
      </c>
      <c r="R9" s="71">
        <f t="shared" si="1"/>
        <v>103291.3798178973</v>
      </c>
      <c r="S9" s="72" t="str">
        <f t="shared" si="2"/>
        <v>SI</v>
      </c>
    </row>
    <row r="10" spans="1:19" ht="38.25">
      <c r="A10" s="17" t="s">
        <v>12</v>
      </c>
      <c r="B10" s="18" t="s">
        <v>5</v>
      </c>
      <c r="C10" s="19" t="s">
        <v>65</v>
      </c>
      <c r="D10" s="20" t="s">
        <v>6</v>
      </c>
      <c r="E10" s="29" t="s">
        <v>88</v>
      </c>
      <c r="F10" s="47">
        <v>500000000</v>
      </c>
      <c r="G10" s="15">
        <v>258228.44954474326</v>
      </c>
      <c r="H10" s="47">
        <v>332100000</v>
      </c>
      <c r="I10" s="15">
        <v>171515.33618761846</v>
      </c>
      <c r="J10" s="47">
        <v>332100000</v>
      </c>
      <c r="K10" s="15">
        <v>171515.33618761846</v>
      </c>
      <c r="L10" s="47">
        <v>332100000</v>
      </c>
      <c r="M10" s="15">
        <v>171515.33618761846</v>
      </c>
      <c r="N10" s="15"/>
      <c r="O10" s="15"/>
      <c r="P10" s="36">
        <v>171515.34</v>
      </c>
      <c r="Q10" s="70">
        <f t="shared" si="0"/>
        <v>500000000</v>
      </c>
      <c r="R10" s="71">
        <f t="shared" si="1"/>
        <v>258228.44954474326</v>
      </c>
      <c r="S10" s="72" t="str">
        <f t="shared" si="2"/>
        <v>SI</v>
      </c>
    </row>
    <row r="11" spans="1:19" ht="38.25" hidden="1" outlineLevel="1">
      <c r="A11" s="30" t="s">
        <v>13</v>
      </c>
      <c r="B11" s="31" t="s">
        <v>5</v>
      </c>
      <c r="C11" s="32" t="s">
        <v>92</v>
      </c>
      <c r="D11" s="33" t="s">
        <v>6</v>
      </c>
      <c r="E11" s="52" t="s">
        <v>88</v>
      </c>
      <c r="F11" s="49">
        <v>50000000</v>
      </c>
      <c r="G11" s="34">
        <v>25822.844954474323</v>
      </c>
      <c r="H11" s="49">
        <v>0</v>
      </c>
      <c r="I11" s="34">
        <v>0</v>
      </c>
      <c r="J11" s="49"/>
      <c r="K11" s="34"/>
      <c r="L11" s="49"/>
      <c r="M11" s="34"/>
      <c r="N11" s="53"/>
      <c r="O11" s="53"/>
      <c r="P11" s="54"/>
      <c r="Q11" s="54"/>
      <c r="R11" s="54"/>
      <c r="S11" s="54"/>
    </row>
    <row r="12" spans="1:19" ht="38.25" collapsed="1">
      <c r="A12" s="17" t="s">
        <v>14</v>
      </c>
      <c r="B12" s="18" t="s">
        <v>5</v>
      </c>
      <c r="C12" s="19" t="s">
        <v>93</v>
      </c>
      <c r="D12" s="20" t="s">
        <v>6</v>
      </c>
      <c r="E12" s="29" t="s">
        <v>88</v>
      </c>
      <c r="F12" s="47">
        <v>150000000</v>
      </c>
      <c r="G12" s="15">
        <v>77468.53486342297</v>
      </c>
      <c r="H12" s="47">
        <v>121500000</v>
      </c>
      <c r="I12" s="15">
        <v>62749.51323937261</v>
      </c>
      <c r="J12" s="47">
        <v>121500000</v>
      </c>
      <c r="K12" s="15">
        <v>62749.51323937261</v>
      </c>
      <c r="L12" s="47">
        <v>121500000</v>
      </c>
      <c r="M12" s="15">
        <v>62749.51323937261</v>
      </c>
      <c r="N12" s="15"/>
      <c r="O12" s="15"/>
      <c r="P12" s="36">
        <v>62749.51</v>
      </c>
      <c r="Q12" s="70">
        <f t="shared" si="0"/>
        <v>150000000</v>
      </c>
      <c r="R12" s="71">
        <f t="shared" si="1"/>
        <v>77468.53486342297</v>
      </c>
      <c r="S12" s="72" t="str">
        <f t="shared" si="2"/>
        <v>SI</v>
      </c>
    </row>
    <row r="13" spans="1:19" ht="38.25">
      <c r="A13" s="17" t="s">
        <v>15</v>
      </c>
      <c r="B13" s="18" t="s">
        <v>5</v>
      </c>
      <c r="C13" s="19" t="s">
        <v>94</v>
      </c>
      <c r="D13" s="20" t="s">
        <v>6</v>
      </c>
      <c r="E13" s="29" t="s">
        <v>88</v>
      </c>
      <c r="F13" s="47">
        <v>100000000</v>
      </c>
      <c r="G13" s="15">
        <v>51645.68990894865</v>
      </c>
      <c r="H13" s="47">
        <v>76700000</v>
      </c>
      <c r="I13" s="15">
        <v>39612.24416016362</v>
      </c>
      <c r="J13" s="47">
        <v>76700000</v>
      </c>
      <c r="K13" s="15">
        <v>39612.24416016362</v>
      </c>
      <c r="L13" s="47">
        <v>74737100</v>
      </c>
      <c r="M13" s="15">
        <v>38598.49091294086</v>
      </c>
      <c r="N13" s="15"/>
      <c r="O13" s="15"/>
      <c r="P13" s="36">
        <v>38598.49</v>
      </c>
      <c r="Q13" s="70">
        <f t="shared" si="0"/>
        <v>100000000</v>
      </c>
      <c r="R13" s="71">
        <f t="shared" si="1"/>
        <v>51645.68990894865</v>
      </c>
      <c r="S13" s="72" t="str">
        <f t="shared" si="2"/>
        <v>SI</v>
      </c>
    </row>
    <row r="14" spans="1:19" ht="38.25">
      <c r="A14" s="17" t="s">
        <v>16</v>
      </c>
      <c r="B14" s="18" t="s">
        <v>5</v>
      </c>
      <c r="C14" s="19" t="s">
        <v>66</v>
      </c>
      <c r="D14" s="20" t="s">
        <v>6</v>
      </c>
      <c r="E14" s="29" t="s">
        <v>88</v>
      </c>
      <c r="F14" s="47">
        <v>200000000</v>
      </c>
      <c r="G14" s="15">
        <v>103291.3798178973</v>
      </c>
      <c r="H14" s="47">
        <v>194100000</v>
      </c>
      <c r="I14" s="15">
        <v>100244.28411326933</v>
      </c>
      <c r="J14" s="47">
        <v>194100000</v>
      </c>
      <c r="K14" s="15">
        <v>100244.28411326933</v>
      </c>
      <c r="L14" s="47">
        <v>194048069</v>
      </c>
      <c r="M14" s="15">
        <v>100217.46399004271</v>
      </c>
      <c r="N14" s="15"/>
      <c r="O14" s="15"/>
      <c r="P14" s="36">
        <v>100217.46</v>
      </c>
      <c r="Q14" s="70">
        <f t="shared" si="0"/>
        <v>200000000</v>
      </c>
      <c r="R14" s="71">
        <f t="shared" si="1"/>
        <v>103291.3798178973</v>
      </c>
      <c r="S14" s="72" t="str">
        <f t="shared" si="2"/>
        <v>SI</v>
      </c>
    </row>
    <row r="15" spans="1:19" ht="38.25">
      <c r="A15" s="17" t="s">
        <v>17</v>
      </c>
      <c r="B15" s="18" t="s">
        <v>5</v>
      </c>
      <c r="C15" s="19" t="s">
        <v>95</v>
      </c>
      <c r="D15" s="20" t="s">
        <v>6</v>
      </c>
      <c r="E15" s="29" t="s">
        <v>88</v>
      </c>
      <c r="F15" s="47">
        <v>30000000</v>
      </c>
      <c r="G15" s="15">
        <v>15493.706972684595</v>
      </c>
      <c r="H15" s="47">
        <v>25800000</v>
      </c>
      <c r="I15" s="15">
        <v>13324.587996508752</v>
      </c>
      <c r="J15" s="47">
        <v>25800000</v>
      </c>
      <c r="K15" s="15">
        <v>13324.587996508752</v>
      </c>
      <c r="L15" s="47">
        <v>25800000</v>
      </c>
      <c r="M15" s="15">
        <v>13324.587996508752</v>
      </c>
      <c r="N15" s="15"/>
      <c r="O15" s="15"/>
      <c r="P15" s="36">
        <v>13324.59</v>
      </c>
      <c r="Q15" s="70">
        <f t="shared" si="0"/>
        <v>30000000</v>
      </c>
      <c r="R15" s="71">
        <f t="shared" si="1"/>
        <v>15493.706972684595</v>
      </c>
      <c r="S15" s="72" t="str">
        <f t="shared" si="2"/>
        <v>SI</v>
      </c>
    </row>
    <row r="16" spans="1:19" ht="38.25">
      <c r="A16" s="17" t="s">
        <v>18</v>
      </c>
      <c r="B16" s="18" t="s">
        <v>5</v>
      </c>
      <c r="C16" s="19" t="s">
        <v>67</v>
      </c>
      <c r="D16" s="20" t="s">
        <v>19</v>
      </c>
      <c r="E16" s="29" t="s">
        <v>88</v>
      </c>
      <c r="F16" s="47">
        <v>250000000</v>
      </c>
      <c r="G16" s="15">
        <v>129114.22477237163</v>
      </c>
      <c r="H16" s="47">
        <v>206200000</v>
      </c>
      <c r="I16" s="15">
        <v>106493.41259225212</v>
      </c>
      <c r="J16" s="47">
        <v>206200000</v>
      </c>
      <c r="K16" s="15">
        <v>106493.41259225212</v>
      </c>
      <c r="L16" s="47">
        <v>206176248</v>
      </c>
      <c r="M16" s="15">
        <v>106481.14570798494</v>
      </c>
      <c r="N16" s="15"/>
      <c r="O16" s="15"/>
      <c r="P16" s="36">
        <v>106481.15</v>
      </c>
      <c r="Q16" s="70">
        <f t="shared" si="0"/>
        <v>250000000</v>
      </c>
      <c r="R16" s="71">
        <f t="shared" si="1"/>
        <v>129114.22477237163</v>
      </c>
      <c r="S16" s="72" t="str">
        <f t="shared" si="2"/>
        <v>SI</v>
      </c>
    </row>
    <row r="17" spans="1:19" ht="38.25">
      <c r="A17" s="17" t="s">
        <v>20</v>
      </c>
      <c r="B17" s="18" t="s">
        <v>5</v>
      </c>
      <c r="C17" s="19" t="s">
        <v>96</v>
      </c>
      <c r="D17" s="20" t="s">
        <v>19</v>
      </c>
      <c r="E17" s="29" t="s">
        <v>88</v>
      </c>
      <c r="F17" s="47">
        <v>300000000</v>
      </c>
      <c r="G17" s="15">
        <v>154937.06972684595</v>
      </c>
      <c r="H17" s="47">
        <v>273300000</v>
      </c>
      <c r="I17" s="15">
        <v>141147.67052115666</v>
      </c>
      <c r="J17" s="47">
        <v>273300000</v>
      </c>
      <c r="K17" s="15">
        <v>141147.67052115666</v>
      </c>
      <c r="L17" s="47">
        <v>273394206</v>
      </c>
      <c r="M17" s="15">
        <v>141196.3238597923</v>
      </c>
      <c r="N17" s="15"/>
      <c r="O17" s="15"/>
      <c r="P17" s="36">
        <v>141196.32</v>
      </c>
      <c r="Q17" s="70">
        <f t="shared" si="0"/>
        <v>300000000</v>
      </c>
      <c r="R17" s="71">
        <f t="shared" si="1"/>
        <v>154937.06972684595</v>
      </c>
      <c r="S17" s="72" t="str">
        <f t="shared" si="2"/>
        <v>SI</v>
      </c>
    </row>
    <row r="18" spans="1:19" ht="51">
      <c r="A18" s="17" t="s">
        <v>21</v>
      </c>
      <c r="B18" s="18" t="s">
        <v>5</v>
      </c>
      <c r="C18" s="19" t="s">
        <v>97</v>
      </c>
      <c r="D18" s="20" t="s">
        <v>6</v>
      </c>
      <c r="E18" s="29" t="s">
        <v>88</v>
      </c>
      <c r="F18" s="47">
        <v>420000000</v>
      </c>
      <c r="G18" s="15">
        <v>216911.89761758433</v>
      </c>
      <c r="H18" s="47">
        <v>351300000</v>
      </c>
      <c r="I18" s="15">
        <v>181431.3086501366</v>
      </c>
      <c r="J18" s="47">
        <v>351300000</v>
      </c>
      <c r="K18" s="15">
        <v>181431.3086501366</v>
      </c>
      <c r="L18" s="47">
        <v>351300000</v>
      </c>
      <c r="M18" s="15">
        <v>181431.3086501366</v>
      </c>
      <c r="N18" s="15"/>
      <c r="O18" s="15"/>
      <c r="P18" s="36">
        <v>181431.31</v>
      </c>
      <c r="Q18" s="70">
        <f t="shared" si="0"/>
        <v>420000000</v>
      </c>
      <c r="R18" s="71">
        <f t="shared" si="1"/>
        <v>216911.89761758433</v>
      </c>
      <c r="S18" s="72" t="str">
        <f t="shared" si="2"/>
        <v>SI</v>
      </c>
    </row>
    <row r="19" spans="1:19" ht="75.75" customHeight="1">
      <c r="A19" s="17" t="s">
        <v>89</v>
      </c>
      <c r="B19" s="18" t="s">
        <v>51</v>
      </c>
      <c r="C19" s="19" t="s">
        <v>118</v>
      </c>
      <c r="D19" s="20" t="s">
        <v>6</v>
      </c>
      <c r="E19" s="29" t="s">
        <v>88</v>
      </c>
      <c r="F19" s="47">
        <v>480000000</v>
      </c>
      <c r="G19" s="15">
        <v>247899.31156295352</v>
      </c>
      <c r="H19" s="47">
        <v>390100000</v>
      </c>
      <c r="I19" s="15">
        <v>201469.83633480867</v>
      </c>
      <c r="J19" s="47">
        <v>390100000</v>
      </c>
      <c r="K19" s="15">
        <v>201469.83633480867</v>
      </c>
      <c r="L19" s="47">
        <v>390100000</v>
      </c>
      <c r="M19" s="15">
        <v>201469.83633480867</v>
      </c>
      <c r="N19" s="15"/>
      <c r="O19" s="15"/>
      <c r="P19" s="36">
        <v>201469.84</v>
      </c>
      <c r="Q19" s="70">
        <f t="shared" si="0"/>
        <v>480000000</v>
      </c>
      <c r="R19" s="71">
        <f t="shared" si="1"/>
        <v>247899.31156295352</v>
      </c>
      <c r="S19" s="72" t="str">
        <f t="shared" si="2"/>
        <v>SI</v>
      </c>
    </row>
    <row r="20" spans="1:19" ht="51">
      <c r="A20" s="17" t="s">
        <v>23</v>
      </c>
      <c r="B20" s="18" t="s">
        <v>5</v>
      </c>
      <c r="C20" s="19" t="s">
        <v>69</v>
      </c>
      <c r="D20" s="20" t="s">
        <v>6</v>
      </c>
      <c r="E20" s="29" t="s">
        <v>88</v>
      </c>
      <c r="F20" s="47">
        <v>450000000</v>
      </c>
      <c r="G20" s="15">
        <v>232405.60459026892</v>
      </c>
      <c r="H20" s="47">
        <v>282300000</v>
      </c>
      <c r="I20" s="15">
        <v>145795.78261296204</v>
      </c>
      <c r="J20" s="47">
        <v>282300000</v>
      </c>
      <c r="K20" s="15">
        <v>145795.78261296204</v>
      </c>
      <c r="L20" s="47">
        <v>282300000</v>
      </c>
      <c r="M20" s="15">
        <v>145795.78261296204</v>
      </c>
      <c r="N20" s="15"/>
      <c r="O20" s="15"/>
      <c r="P20" s="36">
        <v>145795.78</v>
      </c>
      <c r="Q20" s="70">
        <f t="shared" si="0"/>
        <v>450000000</v>
      </c>
      <c r="R20" s="71">
        <f t="shared" si="1"/>
        <v>232405.60459026892</v>
      </c>
      <c r="S20" s="72" t="str">
        <f t="shared" si="2"/>
        <v>SI</v>
      </c>
    </row>
    <row r="21" spans="1:19" ht="38.25">
      <c r="A21" s="27"/>
      <c r="B21" s="28"/>
      <c r="C21" s="3" t="s">
        <v>98</v>
      </c>
      <c r="D21" s="5" t="s">
        <v>6</v>
      </c>
      <c r="E21" s="12" t="s">
        <v>25</v>
      </c>
      <c r="F21" s="47">
        <v>380000000</v>
      </c>
      <c r="G21" s="15">
        <v>196253.62165400488</v>
      </c>
      <c r="H21" s="47">
        <v>380000000</v>
      </c>
      <c r="I21" s="15">
        <v>196253.62165400488</v>
      </c>
      <c r="J21" s="47">
        <v>380000000</v>
      </c>
      <c r="K21" s="15">
        <v>196253.62165400488</v>
      </c>
      <c r="L21" s="47">
        <v>380000000</v>
      </c>
      <c r="M21" s="15">
        <v>196253.62165400488</v>
      </c>
      <c r="N21" s="50"/>
      <c r="O21" s="50"/>
      <c r="P21" s="36">
        <v>196253.62</v>
      </c>
      <c r="Q21" s="83">
        <f t="shared" si="0"/>
        <v>380000000</v>
      </c>
      <c r="R21" s="82">
        <f t="shared" si="1"/>
        <v>196253.62165400488</v>
      </c>
      <c r="S21" s="84" t="str">
        <f t="shared" si="2"/>
        <v>SI</v>
      </c>
    </row>
    <row r="22" spans="1:19" ht="38.25">
      <c r="A22" s="27"/>
      <c r="B22" s="28"/>
      <c r="C22" s="3" t="s">
        <v>99</v>
      </c>
      <c r="D22" s="5" t="s">
        <v>6</v>
      </c>
      <c r="E22" s="12" t="s">
        <v>26</v>
      </c>
      <c r="F22" s="47">
        <v>170000000</v>
      </c>
      <c r="G22" s="15">
        <v>87797.6728452127</v>
      </c>
      <c r="H22" s="47">
        <v>146000000</v>
      </c>
      <c r="I22" s="15">
        <v>75402.70726706502</v>
      </c>
      <c r="J22" s="47">
        <v>146000000</v>
      </c>
      <c r="K22" s="15">
        <v>87797.6728452127</v>
      </c>
      <c r="L22" s="47">
        <v>146000000</v>
      </c>
      <c r="M22" s="15">
        <v>87797.6728452127</v>
      </c>
      <c r="N22" s="50"/>
      <c r="O22" s="50"/>
      <c r="P22" s="36">
        <v>87797.67</v>
      </c>
      <c r="Q22" s="83">
        <f t="shared" si="0"/>
        <v>170000000</v>
      </c>
      <c r="R22" s="82">
        <f t="shared" si="1"/>
        <v>87797.6728452127</v>
      </c>
      <c r="S22" s="84" t="str">
        <f t="shared" si="2"/>
        <v>SI</v>
      </c>
    </row>
    <row r="23" spans="1:19" ht="63.75">
      <c r="A23" s="17" t="s">
        <v>22</v>
      </c>
      <c r="B23" s="18" t="s">
        <v>5</v>
      </c>
      <c r="C23" s="19" t="s">
        <v>68</v>
      </c>
      <c r="D23" s="20" t="s">
        <v>6</v>
      </c>
      <c r="E23" s="29" t="s">
        <v>88</v>
      </c>
      <c r="F23" s="47"/>
      <c r="G23" s="15"/>
      <c r="H23" s="47">
        <v>550000000</v>
      </c>
      <c r="I23" s="15">
        <v>284051.2944992176</v>
      </c>
      <c r="J23" s="47">
        <v>550000000</v>
      </c>
      <c r="K23" s="15">
        <v>284051.2944992176</v>
      </c>
      <c r="L23" s="47">
        <v>550000000</v>
      </c>
      <c r="M23" s="15">
        <v>284051.2944992176</v>
      </c>
      <c r="N23" s="15"/>
      <c r="O23" s="15"/>
      <c r="P23" s="36">
        <v>284051.29</v>
      </c>
      <c r="Q23" s="70">
        <f>H23</f>
        <v>550000000</v>
      </c>
      <c r="R23" s="71">
        <f t="shared" si="1"/>
        <v>284051.2944992176</v>
      </c>
      <c r="S23" s="72" t="str">
        <f t="shared" si="2"/>
        <v>SI</v>
      </c>
    </row>
    <row r="24" spans="1:19" ht="38.25">
      <c r="A24" s="17" t="s">
        <v>24</v>
      </c>
      <c r="B24" s="18" t="s">
        <v>5</v>
      </c>
      <c r="C24" s="19" t="s">
        <v>70</v>
      </c>
      <c r="D24" s="20" t="s">
        <v>6</v>
      </c>
      <c r="E24" s="29" t="s">
        <v>88</v>
      </c>
      <c r="F24" s="47"/>
      <c r="G24" s="15"/>
      <c r="H24" s="47">
        <v>200000000</v>
      </c>
      <c r="I24" s="15">
        <v>103291.3798178973</v>
      </c>
      <c r="J24" s="47">
        <v>200000000</v>
      </c>
      <c r="K24" s="15">
        <v>103291.3798178973</v>
      </c>
      <c r="L24" s="47">
        <v>200000000</v>
      </c>
      <c r="M24" s="15">
        <v>103291.3798178973</v>
      </c>
      <c r="N24" s="15"/>
      <c r="O24" s="15"/>
      <c r="P24" s="36">
        <v>103291.38</v>
      </c>
      <c r="Q24" s="70">
        <f>H24</f>
        <v>200000000</v>
      </c>
      <c r="R24" s="71">
        <f t="shared" si="1"/>
        <v>103291.3798178973</v>
      </c>
      <c r="S24" s="72" t="str">
        <f t="shared" si="2"/>
        <v>SI</v>
      </c>
    </row>
    <row r="25" spans="1:19" ht="20.25" customHeight="1">
      <c r="A25" s="27"/>
      <c r="B25" s="28"/>
      <c r="C25" s="55" t="s">
        <v>27</v>
      </c>
      <c r="E25" s="29"/>
      <c r="I25" s="48"/>
      <c r="Q25" s="70"/>
      <c r="R25" s="71"/>
      <c r="S25" s="72"/>
    </row>
    <row r="26" spans="1:19" ht="51">
      <c r="A26" s="17" t="s">
        <v>28</v>
      </c>
      <c r="B26" s="18" t="s">
        <v>5</v>
      </c>
      <c r="C26" s="19" t="s">
        <v>71</v>
      </c>
      <c r="D26" s="20" t="s">
        <v>19</v>
      </c>
      <c r="E26" s="21" t="s">
        <v>131</v>
      </c>
      <c r="F26" s="47">
        <v>220000000</v>
      </c>
      <c r="G26" s="15">
        <v>113620.51779968703</v>
      </c>
      <c r="H26" s="47">
        <v>209800000</v>
      </c>
      <c r="I26" s="15">
        <v>108352.65742897427</v>
      </c>
      <c r="J26" s="47">
        <v>209800000</v>
      </c>
      <c r="K26" s="15">
        <v>108352.65742897427</v>
      </c>
      <c r="L26" s="47">
        <v>209800000</v>
      </c>
      <c r="M26" s="15">
        <v>108352.65742897427</v>
      </c>
      <c r="N26" s="15"/>
      <c r="O26" s="15"/>
      <c r="P26" s="36">
        <v>108352.66</v>
      </c>
      <c r="Q26" s="70">
        <f t="shared" si="0"/>
        <v>220000000</v>
      </c>
      <c r="R26" s="71">
        <f t="shared" si="1"/>
        <v>113620.51779968703</v>
      </c>
      <c r="S26" s="72" t="str">
        <f t="shared" si="2"/>
        <v>SI</v>
      </c>
    </row>
    <row r="27" spans="1:19" ht="51">
      <c r="A27" s="17" t="s">
        <v>29</v>
      </c>
      <c r="B27" s="18" t="s">
        <v>5</v>
      </c>
      <c r="C27" s="19" t="s">
        <v>101</v>
      </c>
      <c r="D27" s="20" t="s">
        <v>19</v>
      </c>
      <c r="E27" s="21" t="s">
        <v>131</v>
      </c>
      <c r="F27" s="47">
        <v>550000000</v>
      </c>
      <c r="G27" s="15">
        <v>284051.2944992176</v>
      </c>
      <c r="H27" s="47">
        <v>526800000</v>
      </c>
      <c r="I27" s="15">
        <v>272069.4944403415</v>
      </c>
      <c r="J27" s="47">
        <v>726800000</v>
      </c>
      <c r="K27" s="15">
        <v>375360.87425823876</v>
      </c>
      <c r="L27" s="47">
        <v>726800000</v>
      </c>
      <c r="M27" s="15">
        <v>375360.87425823876</v>
      </c>
      <c r="N27" s="15"/>
      <c r="O27" s="15"/>
      <c r="P27" s="36">
        <v>375360.87</v>
      </c>
      <c r="Q27" s="70">
        <f t="shared" si="0"/>
        <v>550000000</v>
      </c>
      <c r="R27" s="71">
        <f t="shared" si="1"/>
        <v>284051.2944992176</v>
      </c>
      <c r="S27" s="72" t="str">
        <f t="shared" si="2"/>
        <v>SI</v>
      </c>
    </row>
    <row r="28" spans="1:19" ht="51">
      <c r="A28" s="17" t="s">
        <v>30</v>
      </c>
      <c r="B28" s="18" t="s">
        <v>5</v>
      </c>
      <c r="C28" s="19" t="s">
        <v>72</v>
      </c>
      <c r="D28" s="20" t="s">
        <v>19</v>
      </c>
      <c r="E28" s="21" t="s">
        <v>131</v>
      </c>
      <c r="F28" s="47">
        <v>380000000</v>
      </c>
      <c r="G28" s="15">
        <v>196253.62165400488</v>
      </c>
      <c r="H28" s="47">
        <v>364800000</v>
      </c>
      <c r="I28" s="15">
        <v>188403.47678784467</v>
      </c>
      <c r="J28" s="47">
        <v>364800000</v>
      </c>
      <c r="K28" s="15">
        <v>188403.47678784467</v>
      </c>
      <c r="L28" s="47">
        <v>364800000</v>
      </c>
      <c r="M28" s="15">
        <v>188403.47678784467</v>
      </c>
      <c r="N28" s="15"/>
      <c r="O28" s="15"/>
      <c r="P28" s="36">
        <v>188403.48</v>
      </c>
      <c r="Q28" s="70">
        <f t="shared" si="0"/>
        <v>380000000</v>
      </c>
      <c r="R28" s="71">
        <f t="shared" si="1"/>
        <v>196253.62165400488</v>
      </c>
      <c r="S28" s="72" t="str">
        <f t="shared" si="2"/>
        <v>SI</v>
      </c>
    </row>
    <row r="29" spans="1:19" ht="51">
      <c r="A29" s="17" t="s">
        <v>31</v>
      </c>
      <c r="B29" s="18" t="s">
        <v>5</v>
      </c>
      <c r="C29" s="19" t="s">
        <v>73</v>
      </c>
      <c r="D29" s="20" t="s">
        <v>19</v>
      </c>
      <c r="E29" s="21" t="s">
        <v>131</v>
      </c>
      <c r="F29" s="47">
        <v>250000000</v>
      </c>
      <c r="G29" s="15">
        <v>129114.22477237163</v>
      </c>
      <c r="H29" s="47">
        <v>240000000</v>
      </c>
      <c r="I29" s="15">
        <v>123949.65578147676</v>
      </c>
      <c r="J29" s="47">
        <v>440000000</v>
      </c>
      <c r="K29" s="15">
        <v>227241.03559937407</v>
      </c>
      <c r="L29" s="47">
        <v>440000000</v>
      </c>
      <c r="M29" s="15">
        <v>227241.03559937407</v>
      </c>
      <c r="N29" s="15"/>
      <c r="O29" s="15"/>
      <c r="P29" s="36">
        <v>227241.04</v>
      </c>
      <c r="Q29" s="70">
        <f t="shared" si="0"/>
        <v>250000000</v>
      </c>
      <c r="R29" s="71">
        <f t="shared" si="1"/>
        <v>129114.22477237163</v>
      </c>
      <c r="S29" s="72" t="str">
        <f t="shared" si="2"/>
        <v>SI</v>
      </c>
    </row>
    <row r="30" spans="1:19" ht="63.75">
      <c r="A30" s="17" t="s">
        <v>32</v>
      </c>
      <c r="B30" s="18" t="s">
        <v>5</v>
      </c>
      <c r="C30" s="19" t="s">
        <v>102</v>
      </c>
      <c r="D30" s="20" t="s">
        <v>74</v>
      </c>
      <c r="E30" s="21" t="s">
        <v>131</v>
      </c>
      <c r="F30" s="47">
        <v>220000000</v>
      </c>
      <c r="G30" s="15">
        <v>113620.51779968703</v>
      </c>
      <c r="H30" s="47">
        <v>217400000</v>
      </c>
      <c r="I30" s="15">
        <v>112277.72986205436</v>
      </c>
      <c r="J30" s="47">
        <v>217400000</v>
      </c>
      <c r="K30" s="15">
        <v>112277.72986205436</v>
      </c>
      <c r="L30" s="47">
        <v>217400000</v>
      </c>
      <c r="M30" s="15">
        <v>112277.72986205436</v>
      </c>
      <c r="N30" s="15"/>
      <c r="O30" s="15"/>
      <c r="P30" s="36">
        <v>112277.73</v>
      </c>
      <c r="Q30" s="70">
        <f t="shared" si="0"/>
        <v>220000000</v>
      </c>
      <c r="R30" s="71">
        <f t="shared" si="1"/>
        <v>113620.51779968703</v>
      </c>
      <c r="S30" s="72" t="str">
        <f t="shared" si="2"/>
        <v>SI</v>
      </c>
    </row>
    <row r="31" spans="1:19" ht="51">
      <c r="A31" s="17" t="s">
        <v>33</v>
      </c>
      <c r="B31" s="18" t="s">
        <v>5</v>
      </c>
      <c r="C31" s="19" t="s">
        <v>75</v>
      </c>
      <c r="D31" s="20" t="s">
        <v>74</v>
      </c>
      <c r="E31" s="21" t="s">
        <v>131</v>
      </c>
      <c r="F31" s="47">
        <v>200000000</v>
      </c>
      <c r="G31" s="15">
        <v>103291.3798178973</v>
      </c>
      <c r="H31" s="47">
        <v>196700000</v>
      </c>
      <c r="I31" s="15">
        <v>101587.07205090199</v>
      </c>
      <c r="J31" s="47">
        <v>196700000</v>
      </c>
      <c r="K31" s="15">
        <v>101587.07205090199</v>
      </c>
      <c r="L31" s="47">
        <v>196700000</v>
      </c>
      <c r="M31" s="15">
        <v>101587.07205090199</v>
      </c>
      <c r="N31" s="15"/>
      <c r="O31" s="15"/>
      <c r="P31" s="36">
        <v>101587.07</v>
      </c>
      <c r="Q31" s="70">
        <f t="shared" si="0"/>
        <v>200000000</v>
      </c>
      <c r="R31" s="71">
        <f t="shared" si="1"/>
        <v>103291.3798178973</v>
      </c>
      <c r="S31" s="72" t="str">
        <f t="shared" si="2"/>
        <v>SI</v>
      </c>
    </row>
    <row r="32" spans="1:19" ht="63.75">
      <c r="A32" s="17" t="s">
        <v>34</v>
      </c>
      <c r="B32" s="18" t="s">
        <v>5</v>
      </c>
      <c r="C32" s="19" t="s">
        <v>76</v>
      </c>
      <c r="D32" s="20" t="s">
        <v>74</v>
      </c>
      <c r="E32" s="21" t="s">
        <v>131</v>
      </c>
      <c r="F32" s="47">
        <v>100000000</v>
      </c>
      <c r="G32" s="15">
        <v>51645.68990894865</v>
      </c>
      <c r="H32" s="47">
        <v>98900000</v>
      </c>
      <c r="I32" s="15">
        <v>51077.58731995022</v>
      </c>
      <c r="J32" s="47">
        <v>98900000</v>
      </c>
      <c r="K32" s="15">
        <v>51077.58731995022</v>
      </c>
      <c r="L32" s="47">
        <v>98900000</v>
      </c>
      <c r="M32" s="15">
        <v>51077.58731995022</v>
      </c>
      <c r="N32" s="15"/>
      <c r="O32" s="15"/>
      <c r="P32" s="36">
        <v>51077.59</v>
      </c>
      <c r="Q32" s="70">
        <f t="shared" si="0"/>
        <v>100000000</v>
      </c>
      <c r="R32" s="71">
        <f t="shared" si="1"/>
        <v>51645.68990894865</v>
      </c>
      <c r="S32" s="72" t="str">
        <f t="shared" si="2"/>
        <v>SI</v>
      </c>
    </row>
    <row r="33" spans="1:19" ht="51">
      <c r="A33" s="17" t="s">
        <v>35</v>
      </c>
      <c r="B33" s="18" t="s">
        <v>5</v>
      </c>
      <c r="C33" s="19" t="s">
        <v>77</v>
      </c>
      <c r="D33" s="20" t="s">
        <v>74</v>
      </c>
      <c r="E33" s="21" t="s">
        <v>131</v>
      </c>
      <c r="F33" s="47">
        <v>80000000</v>
      </c>
      <c r="G33" s="15">
        <v>41316.55192715892</v>
      </c>
      <c r="H33" s="47">
        <v>79200000</v>
      </c>
      <c r="I33" s="15">
        <v>40903.38640788733</v>
      </c>
      <c r="J33" s="47">
        <v>79200000</v>
      </c>
      <c r="K33" s="15">
        <v>40903.38640788733</v>
      </c>
      <c r="L33" s="47">
        <v>79096061</v>
      </c>
      <c r="M33" s="15">
        <v>40849.70639425287</v>
      </c>
      <c r="N33" s="15"/>
      <c r="O33" s="15"/>
      <c r="P33" s="36">
        <v>40849.71</v>
      </c>
      <c r="Q33" s="70">
        <f t="shared" si="0"/>
        <v>80000000</v>
      </c>
      <c r="R33" s="71">
        <f t="shared" si="1"/>
        <v>41316.55192715892</v>
      </c>
      <c r="S33" s="72" t="str">
        <f t="shared" si="2"/>
        <v>SI</v>
      </c>
    </row>
    <row r="34" spans="1:19" ht="63.75" hidden="1" outlineLevel="1">
      <c r="A34" s="30" t="s">
        <v>36</v>
      </c>
      <c r="B34" s="31" t="s">
        <v>5</v>
      </c>
      <c r="C34" s="32" t="s">
        <v>103</v>
      </c>
      <c r="D34" s="33" t="s">
        <v>74</v>
      </c>
      <c r="E34" s="52" t="s">
        <v>131</v>
      </c>
      <c r="F34" s="49">
        <v>800000000</v>
      </c>
      <c r="G34" s="34">
        <v>413165.5192715892</v>
      </c>
      <c r="H34" s="49">
        <v>787000000</v>
      </c>
      <c r="I34" s="34">
        <v>406451.5795834259</v>
      </c>
      <c r="J34" s="49">
        <v>0</v>
      </c>
      <c r="K34" s="34">
        <v>0</v>
      </c>
      <c r="L34" s="49"/>
      <c r="M34" s="34"/>
      <c r="N34" s="53"/>
      <c r="O34" s="53"/>
      <c r="P34" s="54"/>
      <c r="Q34" s="54"/>
      <c r="R34" s="54"/>
      <c r="S34" s="54"/>
    </row>
    <row r="35" spans="1:19" ht="89.25" collapsed="1">
      <c r="A35" s="17" t="s">
        <v>36</v>
      </c>
      <c r="B35" s="18" t="s">
        <v>5</v>
      </c>
      <c r="C35" s="3" t="s">
        <v>78</v>
      </c>
      <c r="D35" s="20" t="s">
        <v>74</v>
      </c>
      <c r="E35" s="21" t="s">
        <v>131</v>
      </c>
      <c r="F35" s="47"/>
      <c r="G35" s="15"/>
      <c r="H35" s="47"/>
      <c r="I35" s="15"/>
      <c r="J35" s="47">
        <v>1037000000</v>
      </c>
      <c r="K35" s="15">
        <v>535565.8043557975</v>
      </c>
      <c r="L35" s="47">
        <v>1137000000</v>
      </c>
      <c r="M35" s="15">
        <v>587211.4942647461</v>
      </c>
      <c r="N35" s="15"/>
      <c r="O35" s="15"/>
      <c r="P35" s="36">
        <v>587211.49</v>
      </c>
      <c r="Q35" s="70">
        <f>J35</f>
        <v>1037000000</v>
      </c>
      <c r="R35" s="71">
        <f t="shared" si="1"/>
        <v>535565.8043557975</v>
      </c>
      <c r="S35" s="72" t="str">
        <f t="shared" si="2"/>
        <v>SI</v>
      </c>
    </row>
    <row r="36" spans="1:19" ht="114.75">
      <c r="A36" s="17" t="s">
        <v>37</v>
      </c>
      <c r="B36" s="18" t="s">
        <v>5</v>
      </c>
      <c r="C36" s="19" t="s">
        <v>79</v>
      </c>
      <c r="D36" s="20" t="s">
        <v>74</v>
      </c>
      <c r="E36" s="21" t="s">
        <v>131</v>
      </c>
      <c r="F36" s="47">
        <v>600000000</v>
      </c>
      <c r="G36" s="15">
        <v>309874.1394536919</v>
      </c>
      <c r="H36" s="47">
        <v>582000000</v>
      </c>
      <c r="I36" s="15">
        <v>300577.91527008114</v>
      </c>
      <c r="J36" s="47">
        <v>582000000</v>
      </c>
      <c r="K36" s="15">
        <v>300577.91527008114</v>
      </c>
      <c r="L36" s="47">
        <v>582000000</v>
      </c>
      <c r="M36" s="15">
        <v>300577.91527008114</v>
      </c>
      <c r="N36" s="15"/>
      <c r="O36" s="15"/>
      <c r="P36" s="36">
        <v>300577.92</v>
      </c>
      <c r="Q36" s="70">
        <f t="shared" si="0"/>
        <v>600000000</v>
      </c>
      <c r="R36" s="71">
        <f t="shared" si="1"/>
        <v>309874.1394536919</v>
      </c>
      <c r="S36" s="72" t="str">
        <f t="shared" si="2"/>
        <v>SI</v>
      </c>
    </row>
    <row r="37" spans="1:19" ht="76.5">
      <c r="A37" s="17" t="s">
        <v>38</v>
      </c>
      <c r="B37" s="18" t="s">
        <v>5</v>
      </c>
      <c r="C37" s="19" t="s">
        <v>104</v>
      </c>
      <c r="D37" s="20" t="s">
        <v>74</v>
      </c>
      <c r="E37" s="21" t="s">
        <v>131</v>
      </c>
      <c r="F37" s="47">
        <v>100000000</v>
      </c>
      <c r="G37" s="15">
        <v>51645.68990894865</v>
      </c>
      <c r="H37" s="47">
        <v>98700000</v>
      </c>
      <c r="I37" s="15">
        <v>50974.29594013232</v>
      </c>
      <c r="J37" s="47">
        <v>98700000</v>
      </c>
      <c r="K37" s="15">
        <v>50974.29594013232</v>
      </c>
      <c r="L37" s="47">
        <v>98700000</v>
      </c>
      <c r="M37" s="15">
        <v>50974.29594013232</v>
      </c>
      <c r="N37" s="15"/>
      <c r="O37" s="15"/>
      <c r="P37" s="36">
        <v>50974.3</v>
      </c>
      <c r="Q37" s="70">
        <f t="shared" si="0"/>
        <v>100000000</v>
      </c>
      <c r="R37" s="71">
        <f t="shared" si="1"/>
        <v>51645.68990894865</v>
      </c>
      <c r="S37" s="72" t="str">
        <f t="shared" si="2"/>
        <v>SI</v>
      </c>
    </row>
    <row r="38" spans="1:19" ht="76.5">
      <c r="A38" s="17" t="s">
        <v>39</v>
      </c>
      <c r="B38" s="18" t="s">
        <v>5</v>
      </c>
      <c r="C38" s="19" t="s">
        <v>80</v>
      </c>
      <c r="D38" s="20" t="s">
        <v>74</v>
      </c>
      <c r="E38" s="21" t="s">
        <v>131</v>
      </c>
      <c r="F38" s="47">
        <v>300000000</v>
      </c>
      <c r="G38" s="15">
        <v>154937.06972684595</v>
      </c>
      <c r="H38" s="47">
        <v>292500000</v>
      </c>
      <c r="I38" s="15">
        <v>151063.6429836748</v>
      </c>
      <c r="J38" s="47">
        <v>292500000</v>
      </c>
      <c r="K38" s="15">
        <v>151063.6429836748</v>
      </c>
      <c r="L38" s="47">
        <v>292500000</v>
      </c>
      <c r="M38" s="15">
        <v>151063.6429836748</v>
      </c>
      <c r="N38" s="15"/>
      <c r="O38" s="15"/>
      <c r="P38" s="36">
        <v>151063.64</v>
      </c>
      <c r="Q38" s="70">
        <f t="shared" si="0"/>
        <v>300000000</v>
      </c>
      <c r="R38" s="71">
        <f t="shared" si="1"/>
        <v>154937.06972684595</v>
      </c>
      <c r="S38" s="72" t="str">
        <f t="shared" si="2"/>
        <v>SI</v>
      </c>
    </row>
    <row r="39" spans="1:19" ht="76.5">
      <c r="A39" s="17" t="s">
        <v>40</v>
      </c>
      <c r="B39" s="18" t="s">
        <v>5</v>
      </c>
      <c r="C39" s="19" t="s">
        <v>114</v>
      </c>
      <c r="D39" s="20" t="s">
        <v>74</v>
      </c>
      <c r="E39" s="21" t="s">
        <v>131</v>
      </c>
      <c r="F39" s="47">
        <v>600000000</v>
      </c>
      <c r="G39" s="15">
        <v>309874.1394536919</v>
      </c>
      <c r="H39" s="47">
        <v>589200000</v>
      </c>
      <c r="I39" s="15">
        <v>304296.40494352544</v>
      </c>
      <c r="J39" s="47">
        <v>739200000</v>
      </c>
      <c r="K39" s="15">
        <v>381764.9398069484</v>
      </c>
      <c r="L39" s="47">
        <v>739200000</v>
      </c>
      <c r="M39" s="15">
        <v>381764.9398069484</v>
      </c>
      <c r="N39" s="15"/>
      <c r="O39" s="15"/>
      <c r="P39" s="36">
        <v>381764.94</v>
      </c>
      <c r="Q39" s="70">
        <f t="shared" si="0"/>
        <v>600000000</v>
      </c>
      <c r="R39" s="71">
        <f t="shared" si="1"/>
        <v>309874.1394536919</v>
      </c>
      <c r="S39" s="72" t="str">
        <f t="shared" si="2"/>
        <v>SI</v>
      </c>
    </row>
    <row r="40" spans="1:19" ht="63.75">
      <c r="A40" s="17" t="s">
        <v>41</v>
      </c>
      <c r="B40" s="18" t="s">
        <v>5</v>
      </c>
      <c r="C40" s="19" t="s">
        <v>105</v>
      </c>
      <c r="D40" s="20" t="s">
        <v>74</v>
      </c>
      <c r="E40" s="21" t="s">
        <v>131</v>
      </c>
      <c r="F40" s="47">
        <v>300000000</v>
      </c>
      <c r="G40" s="15">
        <v>154937.06972684595</v>
      </c>
      <c r="H40" s="47">
        <v>294900000</v>
      </c>
      <c r="I40" s="15">
        <v>152303.13954148957</v>
      </c>
      <c r="J40" s="47">
        <v>294900000</v>
      </c>
      <c r="K40" s="15">
        <v>152303.13954148957</v>
      </c>
      <c r="L40" s="47">
        <v>294900000</v>
      </c>
      <c r="M40" s="15">
        <v>152303.13954148957</v>
      </c>
      <c r="N40" s="15"/>
      <c r="O40" s="15"/>
      <c r="P40" s="36">
        <v>152303.14</v>
      </c>
      <c r="Q40" s="70">
        <f t="shared" si="0"/>
        <v>300000000</v>
      </c>
      <c r="R40" s="71">
        <f t="shared" si="1"/>
        <v>154937.06972684595</v>
      </c>
      <c r="S40" s="72" t="str">
        <f t="shared" si="2"/>
        <v>SI</v>
      </c>
    </row>
    <row r="41" spans="1:19" ht="51">
      <c r="A41" s="17" t="s">
        <v>42</v>
      </c>
      <c r="B41" s="18" t="s">
        <v>5</v>
      </c>
      <c r="C41" s="19" t="s">
        <v>81</v>
      </c>
      <c r="D41" s="20" t="s">
        <v>74</v>
      </c>
      <c r="E41" s="21" t="s">
        <v>131</v>
      </c>
      <c r="F41" s="47"/>
      <c r="G41" s="15"/>
      <c r="H41" s="47"/>
      <c r="I41" s="15"/>
      <c r="J41" s="47">
        <v>250000000</v>
      </c>
      <c r="K41" s="15">
        <v>129114.22477237163</v>
      </c>
      <c r="L41" s="47">
        <v>250000000</v>
      </c>
      <c r="M41" s="15">
        <v>129114.22477237163</v>
      </c>
      <c r="N41" s="15"/>
      <c r="O41" s="15"/>
      <c r="P41" s="36">
        <v>129114.22</v>
      </c>
      <c r="Q41" s="70">
        <f>J41</f>
        <v>250000000</v>
      </c>
      <c r="R41" s="71">
        <f t="shared" si="1"/>
        <v>129114.22477237163</v>
      </c>
      <c r="S41" s="72" t="str">
        <f t="shared" si="2"/>
        <v>SI</v>
      </c>
    </row>
    <row r="42" spans="1:19" ht="51">
      <c r="A42" s="17" t="s">
        <v>43</v>
      </c>
      <c r="B42" s="18" t="s">
        <v>5</v>
      </c>
      <c r="C42" s="19" t="s">
        <v>106</v>
      </c>
      <c r="D42" s="20" t="s">
        <v>44</v>
      </c>
      <c r="E42" s="21" t="s">
        <v>131</v>
      </c>
      <c r="F42" s="47">
        <v>200000000</v>
      </c>
      <c r="G42" s="15">
        <v>103291.3798178973</v>
      </c>
      <c r="H42" s="47">
        <v>195400000</v>
      </c>
      <c r="I42" s="15">
        <v>100915.67808208567</v>
      </c>
      <c r="J42" s="47">
        <v>195400000</v>
      </c>
      <c r="K42" s="15">
        <v>100915.67808208567</v>
      </c>
      <c r="L42" s="47">
        <v>195400000</v>
      </c>
      <c r="M42" s="15">
        <v>100915.67808208567</v>
      </c>
      <c r="N42" s="15"/>
      <c r="O42" s="15"/>
      <c r="P42" s="36">
        <v>100915.68</v>
      </c>
      <c r="Q42" s="70">
        <f t="shared" si="0"/>
        <v>200000000</v>
      </c>
      <c r="R42" s="71">
        <f t="shared" si="1"/>
        <v>103291.3798178973</v>
      </c>
      <c r="S42" s="72" t="str">
        <f t="shared" si="2"/>
        <v>SI</v>
      </c>
    </row>
    <row r="43" spans="1:19" ht="51">
      <c r="A43" s="17" t="s">
        <v>45</v>
      </c>
      <c r="B43" s="18" t="s">
        <v>5</v>
      </c>
      <c r="C43" s="19" t="s">
        <v>82</v>
      </c>
      <c r="D43" s="20" t="s">
        <v>44</v>
      </c>
      <c r="E43" s="21" t="s">
        <v>131</v>
      </c>
      <c r="F43" s="47">
        <v>270000000</v>
      </c>
      <c r="G43" s="15">
        <v>139443.36275416135</v>
      </c>
      <c r="H43" s="47">
        <v>261500000</v>
      </c>
      <c r="I43" s="15">
        <v>135053.47911190073</v>
      </c>
      <c r="J43" s="47">
        <v>261500000</v>
      </c>
      <c r="K43" s="15">
        <v>135053.47911190073</v>
      </c>
      <c r="L43" s="47">
        <v>261500000</v>
      </c>
      <c r="M43" s="15">
        <v>135455.37</v>
      </c>
      <c r="N43" s="15"/>
      <c r="O43" s="15"/>
      <c r="P43" s="36">
        <v>135455.37</v>
      </c>
      <c r="Q43" s="70">
        <f t="shared" si="0"/>
        <v>270000000</v>
      </c>
      <c r="R43" s="71">
        <f t="shared" si="1"/>
        <v>139443.36275416135</v>
      </c>
      <c r="S43" s="72" t="str">
        <f t="shared" si="2"/>
        <v>SI</v>
      </c>
    </row>
    <row r="44" spans="1:19" ht="51.75" customHeight="1" hidden="1" outlineLevel="1">
      <c r="A44" s="30" t="s">
        <v>127</v>
      </c>
      <c r="B44" s="31"/>
      <c r="C44" s="32" t="s">
        <v>107</v>
      </c>
      <c r="D44" s="33" t="s">
        <v>44</v>
      </c>
      <c r="E44" s="52" t="s">
        <v>26</v>
      </c>
      <c r="F44" s="49">
        <v>100000000</v>
      </c>
      <c r="G44" s="34">
        <v>51645.68990894865</v>
      </c>
      <c r="H44" s="49">
        <f>456500000-197000000</f>
        <v>259500000</v>
      </c>
      <c r="I44" s="34">
        <v>134020.56531372175</v>
      </c>
      <c r="J44" s="49">
        <f>456500000-197000000</f>
        <v>259500000</v>
      </c>
      <c r="K44" s="34">
        <v>134020.56531372175</v>
      </c>
      <c r="L44" s="49">
        <f>456500000-197000000</f>
        <v>259500000</v>
      </c>
      <c r="M44" s="34">
        <v>134020.56531372175</v>
      </c>
      <c r="N44" s="53"/>
      <c r="O44" s="53"/>
      <c r="P44" s="66">
        <v>0</v>
      </c>
      <c r="Q44" s="53"/>
      <c r="R44" s="53"/>
      <c r="S44" s="53"/>
    </row>
    <row r="45" spans="1:19" ht="89.25" collapsed="1">
      <c r="A45" s="17" t="s">
        <v>46</v>
      </c>
      <c r="B45" s="18" t="s">
        <v>5</v>
      </c>
      <c r="C45" s="19" t="s">
        <v>108</v>
      </c>
      <c r="D45" s="20" t="s">
        <v>44</v>
      </c>
      <c r="E45" s="21" t="s">
        <v>131</v>
      </c>
      <c r="F45" s="47">
        <v>180000000</v>
      </c>
      <c r="G45" s="15">
        <v>92962.24183610757</v>
      </c>
      <c r="H45" s="47">
        <v>174600000</v>
      </c>
      <c r="I45" s="15">
        <v>90173.37458102434</v>
      </c>
      <c r="J45" s="47">
        <v>174600000</v>
      </c>
      <c r="K45" s="15">
        <v>90173.37458102434</v>
      </c>
      <c r="L45" s="47">
        <v>174600000</v>
      </c>
      <c r="M45" s="15">
        <v>90173.37458102434</v>
      </c>
      <c r="N45" s="15"/>
      <c r="O45" s="15"/>
      <c r="P45" s="36">
        <v>90173.37</v>
      </c>
      <c r="Q45" s="70">
        <f t="shared" si="0"/>
        <v>180000000</v>
      </c>
      <c r="R45" s="71">
        <f t="shared" si="1"/>
        <v>92962.24183610757</v>
      </c>
      <c r="S45" s="72" t="str">
        <f t="shared" si="2"/>
        <v>SI</v>
      </c>
    </row>
    <row r="46" spans="1:19" ht="51">
      <c r="A46" s="17" t="s">
        <v>47</v>
      </c>
      <c r="B46" s="18" t="s">
        <v>5</v>
      </c>
      <c r="C46" s="19" t="s">
        <v>109</v>
      </c>
      <c r="D46" s="20" t="s">
        <v>110</v>
      </c>
      <c r="E46" s="21" t="s">
        <v>131</v>
      </c>
      <c r="F46" s="47">
        <v>150000000</v>
      </c>
      <c r="G46" s="15">
        <v>77468.53486342297</v>
      </c>
      <c r="H46" s="47">
        <v>146800000</v>
      </c>
      <c r="I46" s="15">
        <v>75815.87278633662</v>
      </c>
      <c r="J46" s="47">
        <v>146800000</v>
      </c>
      <c r="K46" s="15">
        <v>75815.87278633662</v>
      </c>
      <c r="L46" s="47">
        <v>146800000</v>
      </c>
      <c r="M46" s="15">
        <v>75815.87278633662</v>
      </c>
      <c r="N46" s="15"/>
      <c r="O46" s="15"/>
      <c r="P46" s="36">
        <v>75815.87</v>
      </c>
      <c r="Q46" s="70">
        <f t="shared" si="0"/>
        <v>150000000</v>
      </c>
      <c r="R46" s="71">
        <f t="shared" si="1"/>
        <v>77468.53486342297</v>
      </c>
      <c r="S46" s="72" t="str">
        <f t="shared" si="2"/>
        <v>SI</v>
      </c>
    </row>
    <row r="47" spans="1:19" ht="51">
      <c r="A47" s="17" t="s">
        <v>48</v>
      </c>
      <c r="B47" s="18" t="s">
        <v>5</v>
      </c>
      <c r="C47" s="19" t="s">
        <v>121</v>
      </c>
      <c r="D47" s="20" t="s">
        <v>44</v>
      </c>
      <c r="E47" s="21" t="s">
        <v>131</v>
      </c>
      <c r="F47" s="47">
        <v>1200000000</v>
      </c>
      <c r="G47" s="15">
        <v>619748.2789073838</v>
      </c>
      <c r="H47" s="47">
        <v>1146800000</v>
      </c>
      <c r="I47" s="15">
        <v>592272.7718758231</v>
      </c>
      <c r="J47" s="47">
        <v>1146800000</v>
      </c>
      <c r="K47" s="15">
        <v>592272.7718758231</v>
      </c>
      <c r="L47" s="47">
        <v>1146800000</v>
      </c>
      <c r="M47" s="15">
        <v>592272.7718758231</v>
      </c>
      <c r="N47" s="15"/>
      <c r="O47" s="15"/>
      <c r="P47" s="36">
        <v>592272.77</v>
      </c>
      <c r="Q47" s="70">
        <f t="shared" si="0"/>
        <v>1200000000</v>
      </c>
      <c r="R47" s="71">
        <f t="shared" si="1"/>
        <v>619748.2789073838</v>
      </c>
      <c r="S47" s="72" t="str">
        <f t="shared" si="2"/>
        <v>SI</v>
      </c>
    </row>
    <row r="48" spans="1:19" ht="28.5" customHeight="1">
      <c r="A48" s="27"/>
      <c r="B48" s="28"/>
      <c r="C48" s="44" t="s">
        <v>100</v>
      </c>
      <c r="E48" s="12"/>
      <c r="F48" s="47"/>
      <c r="G48" s="15"/>
      <c r="H48" s="47"/>
      <c r="I48" s="50"/>
      <c r="J48" s="47"/>
      <c r="K48" s="50"/>
      <c r="L48" s="47"/>
      <c r="M48" s="50"/>
      <c r="N48" s="50"/>
      <c r="O48" s="50"/>
      <c r="P48" s="51"/>
      <c r="Q48" s="70"/>
      <c r="R48" s="71"/>
      <c r="S48" s="72"/>
    </row>
    <row r="49" spans="1:19" ht="76.5">
      <c r="A49" s="27" t="s">
        <v>49</v>
      </c>
      <c r="B49" s="28" t="s">
        <v>5</v>
      </c>
      <c r="C49" s="10" t="s">
        <v>122</v>
      </c>
      <c r="D49" s="5" t="s">
        <v>6</v>
      </c>
      <c r="E49" s="29" t="s">
        <v>88</v>
      </c>
      <c r="F49" s="47"/>
      <c r="G49" s="15"/>
      <c r="H49" s="47"/>
      <c r="I49" s="15"/>
      <c r="J49" s="47">
        <v>345000000</v>
      </c>
      <c r="K49" s="15">
        <v>178177.63</v>
      </c>
      <c r="L49" s="47"/>
      <c r="M49" s="15"/>
      <c r="N49" s="15"/>
      <c r="O49" s="15"/>
      <c r="P49" s="15"/>
      <c r="Q49" s="70"/>
      <c r="R49" s="71"/>
      <c r="S49" s="72"/>
    </row>
    <row r="50" spans="1:19" ht="81.75" customHeight="1" hidden="1" outlineLevel="1">
      <c r="A50" s="59" t="s">
        <v>49</v>
      </c>
      <c r="B50" s="60" t="s">
        <v>50</v>
      </c>
      <c r="C50" s="61" t="s">
        <v>116</v>
      </c>
      <c r="D50" s="33" t="s">
        <v>6</v>
      </c>
      <c r="E50" s="52" t="s">
        <v>88</v>
      </c>
      <c r="F50" s="49"/>
      <c r="G50" s="34"/>
      <c r="H50" s="49"/>
      <c r="I50" s="34"/>
      <c r="J50" s="49"/>
      <c r="K50" s="34"/>
      <c r="L50" s="49">
        <v>280000000</v>
      </c>
      <c r="M50" s="34">
        <v>144607.9317450562</v>
      </c>
      <c r="N50" s="53"/>
      <c r="O50" s="53"/>
      <c r="P50" s="54"/>
      <c r="Q50" s="54"/>
      <c r="R50" s="54"/>
      <c r="S50" s="54"/>
    </row>
    <row r="51" spans="1:19" ht="78.75" customHeight="1" hidden="1" outlineLevel="1">
      <c r="A51" s="59" t="s">
        <v>49</v>
      </c>
      <c r="B51" s="60" t="s">
        <v>51</v>
      </c>
      <c r="C51" s="61" t="s">
        <v>117</v>
      </c>
      <c r="D51" s="33" t="s">
        <v>6</v>
      </c>
      <c r="E51" s="52" t="s">
        <v>88</v>
      </c>
      <c r="F51" s="49"/>
      <c r="G51" s="34"/>
      <c r="H51" s="49"/>
      <c r="I51" s="34"/>
      <c r="J51" s="49"/>
      <c r="K51" s="34"/>
      <c r="L51" s="49">
        <v>410000000</v>
      </c>
      <c r="M51" s="34">
        <v>211747.32862668947</v>
      </c>
      <c r="N51" s="53"/>
      <c r="O51" s="53"/>
      <c r="P51" s="54"/>
      <c r="Q51" s="54"/>
      <c r="R51" s="54"/>
      <c r="S51" s="54"/>
    </row>
    <row r="52" spans="1:19" ht="76.5" collapsed="1">
      <c r="A52" s="57" t="s">
        <v>49</v>
      </c>
      <c r="B52" s="58" t="s">
        <v>50</v>
      </c>
      <c r="C52" s="56" t="s">
        <v>83</v>
      </c>
      <c r="D52" s="11" t="s">
        <v>6</v>
      </c>
      <c r="E52" s="29" t="s">
        <v>88</v>
      </c>
      <c r="F52" s="47"/>
      <c r="G52" s="15"/>
      <c r="H52" s="47"/>
      <c r="I52" s="15"/>
      <c r="J52" s="47"/>
      <c r="K52" s="15"/>
      <c r="L52" s="47"/>
      <c r="M52" s="15"/>
      <c r="N52" s="15">
        <v>114039.88</v>
      </c>
      <c r="O52" s="15">
        <v>114039.88</v>
      </c>
      <c r="P52" s="36">
        <v>114039.88</v>
      </c>
      <c r="Q52" s="70">
        <f t="shared" si="0"/>
        <v>0</v>
      </c>
      <c r="R52" s="71">
        <f>N52</f>
        <v>114039.88</v>
      </c>
      <c r="S52" s="72" t="str">
        <f t="shared" si="2"/>
        <v>NO</v>
      </c>
    </row>
    <row r="53" spans="1:19" ht="78" customHeight="1">
      <c r="A53" s="57" t="s">
        <v>49</v>
      </c>
      <c r="B53" s="58" t="s">
        <v>51</v>
      </c>
      <c r="C53" s="56" t="s">
        <v>86</v>
      </c>
      <c r="D53" s="11" t="s">
        <v>6</v>
      </c>
      <c r="E53" s="29" t="s">
        <v>88</v>
      </c>
      <c r="F53" s="47"/>
      <c r="G53" s="15"/>
      <c r="H53" s="47"/>
      <c r="I53" s="15"/>
      <c r="J53" s="47"/>
      <c r="K53" s="15"/>
      <c r="L53" s="47"/>
      <c r="M53" s="15"/>
      <c r="N53" s="15">
        <v>76132.36</v>
      </c>
      <c r="O53" s="15">
        <v>76132.36</v>
      </c>
      <c r="P53" s="36">
        <v>76132.36</v>
      </c>
      <c r="Q53" s="70">
        <f t="shared" si="0"/>
        <v>0</v>
      </c>
      <c r="R53" s="71">
        <f>N53</f>
        <v>76132.36</v>
      </c>
      <c r="S53" s="72" t="str">
        <f t="shared" si="2"/>
        <v>NO</v>
      </c>
    </row>
    <row r="54" spans="1:19" ht="70.5" customHeight="1">
      <c r="A54" s="57" t="s">
        <v>49</v>
      </c>
      <c r="B54" s="58" t="s">
        <v>52</v>
      </c>
      <c r="C54" s="56" t="s">
        <v>84</v>
      </c>
      <c r="D54" s="11" t="s">
        <v>6</v>
      </c>
      <c r="E54" s="29" t="s">
        <v>88</v>
      </c>
      <c r="F54" s="47"/>
      <c r="G54" s="15"/>
      <c r="H54" s="47"/>
      <c r="I54" s="15"/>
      <c r="J54" s="47"/>
      <c r="K54" s="15"/>
      <c r="L54" s="47"/>
      <c r="M54" s="15"/>
      <c r="N54" s="15">
        <v>155924.46</v>
      </c>
      <c r="O54" s="15">
        <v>155924.46</v>
      </c>
      <c r="P54" s="36">
        <v>155924.46</v>
      </c>
      <c r="Q54" s="70">
        <f t="shared" si="0"/>
        <v>0</v>
      </c>
      <c r="R54" s="71">
        <f>N54</f>
        <v>155924.46</v>
      </c>
      <c r="S54" s="72" t="str">
        <f t="shared" si="2"/>
        <v>NO</v>
      </c>
    </row>
    <row r="55" spans="1:19" ht="12.75">
      <c r="A55" s="57"/>
      <c r="B55" s="58"/>
      <c r="C55" s="56" t="s">
        <v>119</v>
      </c>
      <c r="D55" s="11"/>
      <c r="E55" s="29"/>
      <c r="F55" s="47"/>
      <c r="G55" s="15"/>
      <c r="H55" s="47"/>
      <c r="I55" s="15"/>
      <c r="J55" s="47"/>
      <c r="K55" s="15"/>
      <c r="L55" s="47"/>
      <c r="M55" s="15"/>
      <c r="N55" s="15">
        <v>10258.56</v>
      </c>
      <c r="O55" s="15">
        <v>10258.56</v>
      </c>
      <c r="P55" s="36">
        <v>10258.56</v>
      </c>
      <c r="Q55" s="70"/>
      <c r="R55" s="82"/>
      <c r="S55" s="72"/>
    </row>
    <row r="56" spans="1:19" ht="51">
      <c r="A56" s="27" t="s">
        <v>53</v>
      </c>
      <c r="B56" s="28" t="s">
        <v>5</v>
      </c>
      <c r="C56" s="10" t="s">
        <v>123</v>
      </c>
      <c r="D56" s="11" t="s">
        <v>74</v>
      </c>
      <c r="E56" s="21" t="s">
        <v>131</v>
      </c>
      <c r="F56" s="47"/>
      <c r="G56" s="15"/>
      <c r="H56" s="47"/>
      <c r="I56" s="15"/>
      <c r="J56" s="47">
        <v>163000000</v>
      </c>
      <c r="K56" s="15">
        <v>84182.4745515863</v>
      </c>
      <c r="L56" s="47">
        <v>163000000</v>
      </c>
      <c r="M56" s="15">
        <v>84182.4745515863</v>
      </c>
      <c r="N56" s="15"/>
      <c r="O56" s="15"/>
      <c r="P56" s="36"/>
      <c r="Q56" s="70"/>
      <c r="R56" s="71"/>
      <c r="S56" s="72"/>
    </row>
    <row r="57" spans="1:19" ht="63.75">
      <c r="A57" s="57" t="s">
        <v>53</v>
      </c>
      <c r="B57" s="58" t="s">
        <v>50</v>
      </c>
      <c r="C57" s="62" t="s">
        <v>85</v>
      </c>
      <c r="D57" s="20" t="s">
        <v>74</v>
      </c>
      <c r="E57" s="21" t="s">
        <v>131</v>
      </c>
      <c r="F57" s="47"/>
      <c r="G57" s="15"/>
      <c r="H57" s="47"/>
      <c r="I57" s="15"/>
      <c r="J57" s="47"/>
      <c r="K57" s="6"/>
      <c r="L57" s="47"/>
      <c r="M57" s="15"/>
      <c r="N57" s="15">
        <v>40360.29</v>
      </c>
      <c r="O57" s="15">
        <v>40360.29</v>
      </c>
      <c r="P57" s="36">
        <v>40360.29</v>
      </c>
      <c r="Q57" s="70">
        <f t="shared" si="0"/>
        <v>0</v>
      </c>
      <c r="R57" s="71">
        <f>N57</f>
        <v>40360.29</v>
      </c>
      <c r="S57" s="72" t="str">
        <f t="shared" si="2"/>
        <v>NO</v>
      </c>
    </row>
    <row r="58" spans="1:19" ht="63.75">
      <c r="A58" s="57" t="s">
        <v>53</v>
      </c>
      <c r="B58" s="58" t="s">
        <v>51</v>
      </c>
      <c r="C58" s="62" t="s">
        <v>87</v>
      </c>
      <c r="D58" s="20" t="s">
        <v>74</v>
      </c>
      <c r="E58" s="21" t="s">
        <v>131</v>
      </c>
      <c r="F58" s="47"/>
      <c r="G58" s="15"/>
      <c r="H58" s="47"/>
      <c r="I58" s="15"/>
      <c r="J58" s="47"/>
      <c r="K58" s="15"/>
      <c r="L58" s="47"/>
      <c r="M58" s="15"/>
      <c r="N58" s="15">
        <v>21693.23</v>
      </c>
      <c r="O58" s="15">
        <v>21693.23</v>
      </c>
      <c r="P58" s="36">
        <v>21693.23</v>
      </c>
      <c r="Q58" s="70">
        <f t="shared" si="0"/>
        <v>0</v>
      </c>
      <c r="R58" s="71">
        <f>N58</f>
        <v>21693.23</v>
      </c>
      <c r="S58" s="72" t="str">
        <f t="shared" si="2"/>
        <v>NO</v>
      </c>
    </row>
    <row r="59" spans="1:19" ht="12.75" hidden="1" outlineLevel="1">
      <c r="A59" s="59"/>
      <c r="B59" s="60"/>
      <c r="C59" s="63" t="s">
        <v>119</v>
      </c>
      <c r="D59" s="64"/>
      <c r="E59" s="65"/>
      <c r="F59" s="49"/>
      <c r="G59" s="34"/>
      <c r="H59" s="49"/>
      <c r="I59" s="34"/>
      <c r="J59" s="49"/>
      <c r="K59" s="34"/>
      <c r="L59" s="49"/>
      <c r="M59" s="34"/>
      <c r="N59" s="34">
        <v>22128.95</v>
      </c>
      <c r="O59" s="34"/>
      <c r="P59" s="66"/>
      <c r="Q59" s="66"/>
      <c r="R59" s="66"/>
      <c r="S59" s="66"/>
    </row>
    <row r="60" spans="1:19" ht="51" collapsed="1">
      <c r="A60" s="57" t="s">
        <v>53</v>
      </c>
      <c r="B60" s="58" t="s">
        <v>52</v>
      </c>
      <c r="C60" s="62" t="s">
        <v>126</v>
      </c>
      <c r="D60" s="20" t="s">
        <v>74</v>
      </c>
      <c r="E60" s="21" t="s">
        <v>131</v>
      </c>
      <c r="F60" s="47"/>
      <c r="G60" s="15"/>
      <c r="H60" s="47"/>
      <c r="I60" s="15"/>
      <c r="J60" s="47"/>
      <c r="K60" s="15"/>
      <c r="L60" s="47"/>
      <c r="M60" s="15"/>
      <c r="N60" s="15"/>
      <c r="O60" s="15">
        <v>22128.95</v>
      </c>
      <c r="P60" s="36">
        <v>22128.95</v>
      </c>
      <c r="Q60" s="70">
        <f t="shared" si="0"/>
        <v>0</v>
      </c>
      <c r="R60" s="71">
        <f>O60</f>
        <v>22128.95</v>
      </c>
      <c r="S60" s="72" t="str">
        <f t="shared" si="2"/>
        <v>NO</v>
      </c>
    </row>
    <row r="61" spans="1:5" ht="12.75">
      <c r="A61" s="17"/>
      <c r="B61" s="18"/>
      <c r="C61" s="19"/>
      <c r="D61" s="20"/>
      <c r="E61" s="21"/>
    </row>
    <row r="62" spans="1:5" ht="12.75">
      <c r="A62" s="17"/>
      <c r="B62" s="18"/>
      <c r="C62" s="19"/>
      <c r="D62" s="20"/>
      <c r="E62" s="21"/>
    </row>
    <row r="63" spans="1:18" ht="12.75">
      <c r="A63" s="74"/>
      <c r="B63" s="75"/>
      <c r="C63" s="73" t="s">
        <v>132</v>
      </c>
      <c r="D63" s="76"/>
      <c r="E63" s="77"/>
      <c r="F63" s="78"/>
      <c r="G63" s="79"/>
      <c r="H63" s="78"/>
      <c r="I63" s="79"/>
      <c r="J63" s="78"/>
      <c r="K63" s="79"/>
      <c r="L63" s="78"/>
      <c r="M63" s="79"/>
      <c r="N63" s="79"/>
      <c r="O63" s="79"/>
      <c r="P63" s="80">
        <f>SUM(P2:P62)</f>
        <v>6630340.719999999</v>
      </c>
      <c r="R63" s="81">
        <f>SUM(R2:R62)</f>
        <v>6775985.089112522</v>
      </c>
    </row>
    <row r="64" spans="1:19" ht="12.75">
      <c r="A64" s="17"/>
      <c r="B64" s="18"/>
      <c r="C64" s="19"/>
      <c r="D64" s="20"/>
      <c r="E64" s="21"/>
      <c r="R64" s="85">
        <f>SUM(R4:R20,R23:R60)</f>
        <v>6491933.7946133055</v>
      </c>
      <c r="S64" s="86" t="s">
        <v>133</v>
      </c>
    </row>
    <row r="65" spans="1:5" ht="12.75">
      <c r="A65" s="17"/>
      <c r="B65" s="18"/>
      <c r="C65" s="19"/>
      <c r="D65" s="20"/>
      <c r="E65" s="21"/>
    </row>
    <row r="66" spans="1:5" ht="12.75">
      <c r="A66" s="17"/>
      <c r="B66" s="18"/>
      <c r="C66" s="19"/>
      <c r="D66" s="20"/>
      <c r="E66" s="21"/>
    </row>
    <row r="67" spans="1:5" ht="12.75">
      <c r="A67" s="17"/>
      <c r="B67" s="18"/>
      <c r="C67" s="19"/>
      <c r="D67" s="20"/>
      <c r="E67" s="21"/>
    </row>
    <row r="68" spans="1:5" ht="12.75">
      <c r="A68" s="17"/>
      <c r="B68" s="18"/>
      <c r="C68" s="19"/>
      <c r="D68" s="20"/>
      <c r="E68" s="21"/>
    </row>
    <row r="69" spans="1:5" ht="12.75">
      <c r="A69" s="17"/>
      <c r="B69" s="18"/>
      <c r="C69" s="19"/>
      <c r="D69" s="20"/>
      <c r="E69" s="21"/>
    </row>
    <row r="70" spans="1:5" ht="12.75">
      <c r="A70" s="17"/>
      <c r="B70" s="18"/>
      <c r="C70" s="19"/>
      <c r="D70" s="20"/>
      <c r="E70" s="21"/>
    </row>
    <row r="71" spans="1:5" ht="12.75">
      <c r="A71" s="17"/>
      <c r="B71" s="18"/>
      <c r="C71" s="19"/>
      <c r="D71" s="20"/>
      <c r="E71" s="21"/>
    </row>
    <row r="72" spans="1:5" ht="12.75">
      <c r="A72" s="17"/>
      <c r="B72" s="18"/>
      <c r="C72" s="19"/>
      <c r="D72" s="20"/>
      <c r="E72" s="21"/>
    </row>
    <row r="73" spans="1:5" ht="12.75">
      <c r="A73" s="17"/>
      <c r="B73" s="18"/>
      <c r="C73" s="19"/>
      <c r="D73" s="20"/>
      <c r="E73" s="21"/>
    </row>
    <row r="74" spans="1:5" ht="12.75">
      <c r="A74" s="17"/>
      <c r="B74" s="18"/>
      <c r="C74" s="19"/>
      <c r="D74" s="20"/>
      <c r="E74" s="21"/>
    </row>
    <row r="75" spans="1:5" ht="12.75">
      <c r="A75" s="17"/>
      <c r="B75" s="18"/>
      <c r="C75" s="19"/>
      <c r="D75" s="20"/>
      <c r="E75" s="21"/>
    </row>
    <row r="76" spans="1:5" ht="12.75">
      <c r="A76" s="17"/>
      <c r="B76" s="18"/>
      <c r="C76" s="19"/>
      <c r="D76" s="20"/>
      <c r="E76" s="21"/>
    </row>
    <row r="77" spans="1:5" ht="12.75">
      <c r="A77" s="17"/>
      <c r="B77" s="18"/>
      <c r="C77" s="19"/>
      <c r="D77" s="20"/>
      <c r="E77" s="21"/>
    </row>
    <row r="78" spans="1:5" ht="12.75">
      <c r="A78" s="17"/>
      <c r="B78" s="18"/>
      <c r="C78" s="19"/>
      <c r="D78" s="20"/>
      <c r="E78" s="21"/>
    </row>
    <row r="79" spans="1:5" ht="12.75">
      <c r="A79" s="17"/>
      <c r="B79" s="18"/>
      <c r="C79" s="19"/>
      <c r="D79" s="20"/>
      <c r="E79" s="21"/>
    </row>
    <row r="80" spans="1:5" ht="12.75">
      <c r="A80" s="17"/>
      <c r="B80" s="18"/>
      <c r="C80" s="19"/>
      <c r="D80" s="20"/>
      <c r="E80" s="21"/>
    </row>
  </sheetData>
  <printOptions gridLines="1" horizontalCentered="1"/>
  <pageMargins left="0.33" right="0.61" top="0.74" bottom="0.53" header="0.31" footer="0.4"/>
  <pageSetup horizontalDpi="300" verticalDpi="300" orientation="landscape" paperSize="9" scale="70" r:id="rId1"/>
  <headerFooter alignWithMargins="0">
    <oddHeader>&amp;C&amp;"Arial,Grassetto"&amp;12Ordinanza 2476/96 (L.677/96)</oddHeader>
    <oddFooter>&amp;LRegione Emilia-Romagna
Direzione Generale Ambiente e Difesa del Suolo e della Costa&amp;CPag.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DANNI O.O.P.P. ALL. GIU/94</dc:title>
  <dc:subject/>
  <dc:creator>REGIONE EMILIA ROMAGNA</dc:creator>
  <cp:keywords/>
  <dc:description/>
  <cp:lastModifiedBy>Regione Emilia-Romagna</cp:lastModifiedBy>
  <cp:lastPrinted>2006-03-08T15:14:26Z</cp:lastPrinted>
  <dcterms:created xsi:type="dcterms:W3CDTF">2006-01-16T10:02:10Z</dcterms:created>
  <dcterms:modified xsi:type="dcterms:W3CDTF">2011-07-25T10:34:19Z</dcterms:modified>
  <cp:category/>
  <cp:version/>
  <cp:contentType/>
  <cp:contentStatus/>
</cp:coreProperties>
</file>